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5640" windowHeight="9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<sst xmlns="http://schemas.openxmlformats.org/spreadsheetml/2006/main" count="390" uniqueCount="34">
  <si>
    <t>Month</t>
  </si>
  <si>
    <t>mm</t>
  </si>
  <si>
    <t>dd</t>
  </si>
  <si>
    <t>Day_Year</t>
  </si>
  <si>
    <t>Draft_No</t>
  </si>
  <si>
    <t>New_No</t>
  </si>
  <si>
    <t>Fitted</t>
  </si>
  <si>
    <t>rank</t>
  </si>
  <si>
    <t>ran_no</t>
  </si>
  <si>
    <t>Jan</t>
  </si>
  <si>
    <t xml:space="preserve"> r</t>
  </si>
  <si>
    <t xml:space="preserve"> | t |</t>
  </si>
  <si>
    <t xml:space="preserve"> P-value</t>
  </si>
  <si>
    <t>slope</t>
  </si>
  <si>
    <t>1970 U.S.</t>
  </si>
  <si>
    <t>DRAFT LOTTERY</t>
  </si>
  <si>
    <t>page 113-114</t>
  </si>
  <si>
    <t>F9 for</t>
  </si>
  <si>
    <t>New Lottery</t>
  </si>
  <si>
    <t>slope = r</t>
  </si>
  <si>
    <t>since SD(Y)=SD(X)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</si>
  <si>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</si>
  <si>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</si>
  <si>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</si>
  <si>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</si>
  <si>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</si>
  <si>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</si>
  <si>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</si>
  <si>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</si>
  <si>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</si>
  <si>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</si>
  <si>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</si>
  <si>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See M&amp;M IPS3e</t>
  </si>
  <si>
    <t>New Fitted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</si>
</sst>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0.0000"/>
    <numFmt numFmtId="169" formatCode="0.00000"/>
    <numFmt numFmtId="170" formatCode="0.000000"/>
    <numFmt numFmtId="171" formatCode="0.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</numFmts>
  <fonts count="2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Arial"/>
      <family val="0"/>
    </font>
    <font>
      <b/>
      <sz val="12"/>
      <color indexed="10"/>
      <name val="Arial"/>
      <family val="0"/>
    </font>
    <font>
      <b/>
      <sz val="14"/>
      <name val="Helv"/>
      <family val="0"/>
    </font>
    <font>
      <b/>
      <sz val="14"/>
      <color indexed="12"/>
      <name val="Arial"/>
      <family val="0"/>
    </font>
    <font>
      <sz val="9"/>
      <color indexed="10"/>
      <name val="Arial"/>
      <family val="0"/>
    </font>
    <font>
      <sz val="9"/>
      <color indexed="9"/>
      <name val="Arial"/>
      <family val="0"/>
    </font>
    <font>
      <sz val="14"/>
      <color indexed="9"/>
      <name val="Arial"/>
      <family val="0"/>
    </font>
    <font>
      <sz val="12"/>
      <color indexed="12"/>
      <name val="Arial"/>
      <family val="0"/>
    </font>
    <font>
      <sz val="12"/>
      <name val="Arial"/>
      <family val="0"/>
    </font>
    <font>
      <b/>
      <sz val="14"/>
      <color indexed="10"/>
      <name val="Arial"/>
      <family val="0"/>
    </font>
    <font>
      <sz val="14"/>
      <color indexed="10"/>
      <name val="Arial"/>
      <family val="0"/>
    </font>
    <font>
      <b/>
      <sz val="14"/>
      <color indexed="10"/>
      <name val="Helv"/>
      <family val="0"/>
    </font>
    <font>
      <sz val="14"/>
      <name val="Helv"/>
      <family val="0"/>
    </font>
    <font>
      <sz val="8"/>
      <name val="Geneva"/>
      <family val="0"/>
    </font>
    <font>
      <b/>
      <sz val="9.25"/>
      <name val="Helv"/>
      <family val="0"/>
    </font>
    <font>
      <b/>
      <sz val="9.5"/>
      <name val="Helv"/>
      <family val="0"/>
    </font>
    <font>
      <sz val="9"/>
      <color indexed="18"/>
      <name val="Arial"/>
      <family val="0"/>
    </font>
    <font>
      <b/>
      <sz val="12"/>
      <color indexed="18"/>
      <name val="Helv"/>
      <family val="0"/>
    </font>
    <font>
      <sz val="9"/>
      <color indexed="18"/>
      <name val="Geneva"/>
      <family val="0"/>
    </font>
    <font>
      <b/>
      <sz val="10"/>
      <color indexed="10"/>
      <name val="Helv"/>
      <family val="0"/>
    </font>
    <font>
      <sz val="9"/>
      <color indexed="10"/>
      <name val="Geneva"/>
      <family val="0"/>
    </font>
    <font>
      <b/>
      <sz val="12"/>
      <color indexed="1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0" fontId="0" fillId="0" borderId="0" xfId="0" applyAlignment="1" applyProtection="1">
      <alignment horizontal="center" wrapText="1"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2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left"/>
    </xf>
    <xf numFmtId="170" fontId="11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4" fillId="0" borderId="0" xfId="0" applyFont="1" applyAlignment="1">
      <alignment horizontal="right"/>
    </xf>
    <xf numFmtId="2" fontId="9" fillId="0" borderId="0" xfId="0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2" fontId="14" fillId="0" borderId="0" xfId="0" applyNumberFormat="1" applyFont="1" applyAlignment="1">
      <alignment horizontal="right"/>
    </xf>
    <xf numFmtId="2" fontId="14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170" fontId="0" fillId="0" borderId="0" xfId="0" applyNumberFormat="1" applyAlignment="1">
      <alignment/>
    </xf>
    <xf numFmtId="0" fontId="16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center" vertical="center" wrapText="1"/>
    </xf>
    <xf numFmtId="171" fontId="22" fillId="0" borderId="0" xfId="0" applyNumberFormat="1" applyFont="1" applyAlignment="1">
      <alignment/>
    </xf>
    <xf numFmtId="171" fontId="24" fillId="0" borderId="0" xfId="0" applyNumberFormat="1" applyFont="1" applyAlignment="1">
      <alignment/>
    </xf>
    <xf numFmtId="0" fontId="25" fillId="0" borderId="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5"/>
          <c:y val="0.03825"/>
          <c:w val="0.874"/>
          <c:h val="0.8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Draft_No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Sheet1!$D$2:$D$367</c:f>
              <c:numCache/>
            </c:numRef>
          </c:xVal>
          <c:yVal>
            <c:numRef>
              <c:f>Sheet1!$E$2:$E$367</c:f>
              <c:numCache/>
            </c:numRef>
          </c:yVal>
          <c:smooth val="0"/>
        </c:ser>
        <c:axId val="4747042"/>
        <c:axId val="42723379"/>
      </c:scatterChart>
      <c:valAx>
        <c:axId val="4747042"/>
        <c:scaling>
          <c:orientation val="minMax"/>
          <c:max val="36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Birthday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/>
            </a:pPr>
          </a:p>
        </c:txPr>
        <c:crossAx val="42723379"/>
        <c:crosses val="autoZero"/>
        <c:crossBetween val="midCat"/>
        <c:dispUnits/>
        <c:majorUnit val="183"/>
        <c:minorUnit val="20"/>
      </c:valAx>
      <c:valAx>
        <c:axId val="42723379"/>
        <c:scaling>
          <c:orientation val="minMax"/>
          <c:max val="36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Draft No.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/>
            </a:pPr>
          </a:p>
        </c:txPr>
        <c:crossAx val="4747042"/>
        <c:crosses val="autoZero"/>
        <c:crossBetween val="midCat"/>
        <c:dispUnits/>
        <c:majorUnit val="183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.03775"/>
          <c:w val="0.87"/>
          <c:h val="0.8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Draft_No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Sheet1!$D$2:$D$367</c:f>
              <c:numCache/>
            </c:numRef>
          </c:xVal>
          <c:yVal>
            <c:numRef>
              <c:f>Sheet1!$F$2:$F$367</c:f>
              <c:numCache>
                <c:ptCount val="366"/>
                <c:pt idx="0">
                  <c:v>356</c:v>
                </c:pt>
                <c:pt idx="1">
                  <c:v>222</c:v>
                </c:pt>
                <c:pt idx="2">
                  <c:v>239</c:v>
                </c:pt>
                <c:pt idx="3">
                  <c:v>120</c:v>
                </c:pt>
                <c:pt idx="4">
                  <c:v>61</c:v>
                </c:pt>
                <c:pt idx="5">
                  <c:v>67</c:v>
                </c:pt>
                <c:pt idx="6">
                  <c:v>90</c:v>
                </c:pt>
                <c:pt idx="7">
                  <c:v>37</c:v>
                </c:pt>
                <c:pt idx="8">
                  <c:v>32</c:v>
                </c:pt>
                <c:pt idx="9">
                  <c:v>58</c:v>
                </c:pt>
                <c:pt idx="10">
                  <c:v>26</c:v>
                </c:pt>
                <c:pt idx="11">
                  <c:v>72</c:v>
                </c:pt>
                <c:pt idx="12">
                  <c:v>360</c:v>
                </c:pt>
                <c:pt idx="13">
                  <c:v>278</c:v>
                </c:pt>
                <c:pt idx="14">
                  <c:v>352</c:v>
                </c:pt>
                <c:pt idx="15">
                  <c:v>146</c:v>
                </c:pt>
                <c:pt idx="16">
                  <c:v>361</c:v>
                </c:pt>
                <c:pt idx="17">
                  <c:v>321</c:v>
                </c:pt>
                <c:pt idx="18">
                  <c:v>232</c:v>
                </c:pt>
                <c:pt idx="19">
                  <c:v>348</c:v>
                </c:pt>
                <c:pt idx="20">
                  <c:v>282</c:v>
                </c:pt>
                <c:pt idx="21">
                  <c:v>212</c:v>
                </c:pt>
                <c:pt idx="22">
                  <c:v>180</c:v>
                </c:pt>
                <c:pt idx="23">
                  <c:v>171</c:v>
                </c:pt>
                <c:pt idx="24">
                  <c:v>128</c:v>
                </c:pt>
                <c:pt idx="25">
                  <c:v>81</c:v>
                </c:pt>
                <c:pt idx="26">
                  <c:v>262</c:v>
                </c:pt>
                <c:pt idx="27">
                  <c:v>258</c:v>
                </c:pt>
                <c:pt idx="28">
                  <c:v>289</c:v>
                </c:pt>
                <c:pt idx="29">
                  <c:v>89</c:v>
                </c:pt>
                <c:pt idx="30">
                  <c:v>297</c:v>
                </c:pt>
                <c:pt idx="31">
                  <c:v>160</c:v>
                </c:pt>
                <c:pt idx="32">
                  <c:v>197</c:v>
                </c:pt>
                <c:pt idx="33">
                  <c:v>245</c:v>
                </c:pt>
                <c:pt idx="34">
                  <c:v>332</c:v>
                </c:pt>
                <c:pt idx="35">
                  <c:v>50</c:v>
                </c:pt>
                <c:pt idx="36">
                  <c:v>191</c:v>
                </c:pt>
                <c:pt idx="37">
                  <c:v>91</c:v>
                </c:pt>
                <c:pt idx="38">
                  <c:v>259</c:v>
                </c:pt>
                <c:pt idx="39">
                  <c:v>275</c:v>
                </c:pt>
                <c:pt idx="40">
                  <c:v>341</c:v>
                </c:pt>
                <c:pt idx="41">
                  <c:v>175</c:v>
                </c:pt>
                <c:pt idx="42">
                  <c:v>224</c:v>
                </c:pt>
                <c:pt idx="43">
                  <c:v>12</c:v>
                </c:pt>
                <c:pt idx="44">
                  <c:v>125</c:v>
                </c:pt>
                <c:pt idx="45">
                  <c:v>135</c:v>
                </c:pt>
                <c:pt idx="46">
                  <c:v>192</c:v>
                </c:pt>
                <c:pt idx="47">
                  <c:v>315</c:v>
                </c:pt>
                <c:pt idx="48">
                  <c:v>314</c:v>
                </c:pt>
                <c:pt idx="49">
                  <c:v>55</c:v>
                </c:pt>
                <c:pt idx="50">
                  <c:v>112</c:v>
                </c:pt>
                <c:pt idx="51">
                  <c:v>7</c:v>
                </c:pt>
                <c:pt idx="52">
                  <c:v>252</c:v>
                </c:pt>
                <c:pt idx="53">
                  <c:v>242</c:v>
                </c:pt>
                <c:pt idx="54">
                  <c:v>93</c:v>
                </c:pt>
                <c:pt idx="55">
                  <c:v>178</c:v>
                </c:pt>
                <c:pt idx="56">
                  <c:v>84</c:v>
                </c:pt>
                <c:pt idx="57">
                  <c:v>311</c:v>
                </c:pt>
                <c:pt idx="58">
                  <c:v>10</c:v>
                </c:pt>
                <c:pt idx="59">
                  <c:v>365</c:v>
                </c:pt>
                <c:pt idx="60">
                  <c:v>109</c:v>
                </c:pt>
                <c:pt idx="61">
                  <c:v>28</c:v>
                </c:pt>
                <c:pt idx="62">
                  <c:v>318</c:v>
                </c:pt>
                <c:pt idx="63">
                  <c:v>233</c:v>
                </c:pt>
                <c:pt idx="64">
                  <c:v>98</c:v>
                </c:pt>
                <c:pt idx="65">
                  <c:v>269</c:v>
                </c:pt>
                <c:pt idx="66">
                  <c:v>48</c:v>
                </c:pt>
                <c:pt idx="67">
                  <c:v>107</c:v>
                </c:pt>
                <c:pt idx="68">
                  <c:v>198</c:v>
                </c:pt>
                <c:pt idx="69">
                  <c:v>22</c:v>
                </c:pt>
                <c:pt idx="70">
                  <c:v>366</c:v>
                </c:pt>
                <c:pt idx="71">
                  <c:v>236</c:v>
                </c:pt>
                <c:pt idx="72">
                  <c:v>96</c:v>
                </c:pt>
                <c:pt idx="73">
                  <c:v>103</c:v>
                </c:pt>
                <c:pt idx="74">
                  <c:v>253</c:v>
                </c:pt>
                <c:pt idx="75">
                  <c:v>38</c:v>
                </c:pt>
                <c:pt idx="76">
                  <c:v>139</c:v>
                </c:pt>
                <c:pt idx="77">
                  <c:v>157</c:v>
                </c:pt>
                <c:pt idx="78">
                  <c:v>118</c:v>
                </c:pt>
                <c:pt idx="79">
                  <c:v>260</c:v>
                </c:pt>
                <c:pt idx="80">
                  <c:v>142</c:v>
                </c:pt>
                <c:pt idx="81">
                  <c:v>228</c:v>
                </c:pt>
                <c:pt idx="82">
                  <c:v>53</c:v>
                </c:pt>
                <c:pt idx="83">
                  <c:v>39</c:v>
                </c:pt>
                <c:pt idx="84">
                  <c:v>45</c:v>
                </c:pt>
                <c:pt idx="85">
                  <c:v>199</c:v>
                </c:pt>
                <c:pt idx="86">
                  <c:v>11</c:v>
                </c:pt>
                <c:pt idx="87">
                  <c:v>313</c:v>
                </c:pt>
                <c:pt idx="88">
                  <c:v>189</c:v>
                </c:pt>
                <c:pt idx="89">
                  <c:v>83</c:v>
                </c:pt>
                <c:pt idx="90">
                  <c:v>306</c:v>
                </c:pt>
                <c:pt idx="91">
                  <c:v>80</c:v>
                </c:pt>
                <c:pt idx="92">
                  <c:v>59</c:v>
                </c:pt>
                <c:pt idx="93">
                  <c:v>2</c:v>
                </c:pt>
                <c:pt idx="94">
                  <c:v>265</c:v>
                </c:pt>
                <c:pt idx="95">
                  <c:v>241</c:v>
                </c:pt>
                <c:pt idx="96">
                  <c:v>122</c:v>
                </c:pt>
                <c:pt idx="97">
                  <c:v>264</c:v>
                </c:pt>
                <c:pt idx="98">
                  <c:v>71</c:v>
                </c:pt>
                <c:pt idx="99">
                  <c:v>219</c:v>
                </c:pt>
                <c:pt idx="100">
                  <c:v>246</c:v>
                </c:pt>
                <c:pt idx="101">
                  <c:v>30</c:v>
                </c:pt>
                <c:pt idx="102">
                  <c:v>324</c:v>
                </c:pt>
                <c:pt idx="103">
                  <c:v>187</c:v>
                </c:pt>
                <c:pt idx="104">
                  <c:v>4</c:v>
                </c:pt>
                <c:pt idx="105">
                  <c:v>310</c:v>
                </c:pt>
                <c:pt idx="106">
                  <c:v>165</c:v>
                </c:pt>
                <c:pt idx="107">
                  <c:v>230</c:v>
                </c:pt>
                <c:pt idx="108">
                  <c:v>172</c:v>
                </c:pt>
                <c:pt idx="109">
                  <c:v>151</c:v>
                </c:pt>
                <c:pt idx="110">
                  <c:v>250</c:v>
                </c:pt>
                <c:pt idx="111">
                  <c:v>149</c:v>
                </c:pt>
                <c:pt idx="112">
                  <c:v>88</c:v>
                </c:pt>
                <c:pt idx="113">
                  <c:v>164</c:v>
                </c:pt>
                <c:pt idx="114">
                  <c:v>247</c:v>
                </c:pt>
                <c:pt idx="115">
                  <c:v>132</c:v>
                </c:pt>
                <c:pt idx="116">
                  <c:v>64</c:v>
                </c:pt>
                <c:pt idx="117">
                  <c:v>102</c:v>
                </c:pt>
                <c:pt idx="118">
                  <c:v>355</c:v>
                </c:pt>
                <c:pt idx="119">
                  <c:v>196</c:v>
                </c:pt>
                <c:pt idx="120">
                  <c:v>25</c:v>
                </c:pt>
                <c:pt idx="121">
                  <c:v>327</c:v>
                </c:pt>
                <c:pt idx="122">
                  <c:v>29</c:v>
                </c:pt>
                <c:pt idx="123">
                  <c:v>54</c:v>
                </c:pt>
                <c:pt idx="124">
                  <c:v>344</c:v>
                </c:pt>
                <c:pt idx="125">
                  <c:v>1</c:v>
                </c:pt>
                <c:pt idx="126">
                  <c:v>111</c:v>
                </c:pt>
                <c:pt idx="127">
                  <c:v>154</c:v>
                </c:pt>
                <c:pt idx="128">
                  <c:v>223</c:v>
                </c:pt>
                <c:pt idx="129">
                  <c:v>337</c:v>
                </c:pt>
                <c:pt idx="130">
                  <c:v>281</c:v>
                </c:pt>
                <c:pt idx="131">
                  <c:v>255</c:v>
                </c:pt>
                <c:pt idx="132">
                  <c:v>176</c:v>
                </c:pt>
                <c:pt idx="133">
                  <c:v>349</c:v>
                </c:pt>
                <c:pt idx="134">
                  <c:v>195</c:v>
                </c:pt>
                <c:pt idx="135">
                  <c:v>294</c:v>
                </c:pt>
                <c:pt idx="136">
                  <c:v>308</c:v>
                </c:pt>
                <c:pt idx="137">
                  <c:v>141</c:v>
                </c:pt>
                <c:pt idx="138">
                  <c:v>8</c:v>
                </c:pt>
                <c:pt idx="139">
                  <c:v>27</c:v>
                </c:pt>
                <c:pt idx="140">
                  <c:v>144</c:v>
                </c:pt>
                <c:pt idx="141">
                  <c:v>235</c:v>
                </c:pt>
                <c:pt idx="142">
                  <c:v>221</c:v>
                </c:pt>
                <c:pt idx="143">
                  <c:v>77</c:v>
                </c:pt>
                <c:pt idx="144">
                  <c:v>60</c:v>
                </c:pt>
                <c:pt idx="145">
                  <c:v>234</c:v>
                </c:pt>
                <c:pt idx="146">
                  <c:v>225</c:v>
                </c:pt>
                <c:pt idx="147">
                  <c:v>244</c:v>
                </c:pt>
                <c:pt idx="148">
                  <c:v>108</c:v>
                </c:pt>
                <c:pt idx="149">
                  <c:v>166</c:v>
                </c:pt>
                <c:pt idx="150">
                  <c:v>201</c:v>
                </c:pt>
                <c:pt idx="151">
                  <c:v>57</c:v>
                </c:pt>
                <c:pt idx="152">
                  <c:v>181</c:v>
                </c:pt>
                <c:pt idx="153">
                  <c:v>5</c:v>
                </c:pt>
                <c:pt idx="154">
                  <c:v>51</c:v>
                </c:pt>
                <c:pt idx="155">
                  <c:v>85</c:v>
                </c:pt>
                <c:pt idx="156">
                  <c:v>79</c:v>
                </c:pt>
                <c:pt idx="157">
                  <c:v>9</c:v>
                </c:pt>
                <c:pt idx="158">
                  <c:v>190</c:v>
                </c:pt>
                <c:pt idx="159">
                  <c:v>257</c:v>
                </c:pt>
                <c:pt idx="160">
                  <c:v>193</c:v>
                </c:pt>
                <c:pt idx="161">
                  <c:v>238</c:v>
                </c:pt>
                <c:pt idx="162">
                  <c:v>207</c:v>
                </c:pt>
                <c:pt idx="163">
                  <c:v>136</c:v>
                </c:pt>
                <c:pt idx="164">
                  <c:v>99</c:v>
                </c:pt>
                <c:pt idx="165">
                  <c:v>256</c:v>
                </c:pt>
                <c:pt idx="166">
                  <c:v>292</c:v>
                </c:pt>
                <c:pt idx="167">
                  <c:v>145</c:v>
                </c:pt>
                <c:pt idx="168">
                  <c:v>333</c:v>
                </c:pt>
                <c:pt idx="169">
                  <c:v>226</c:v>
                </c:pt>
                <c:pt idx="170">
                  <c:v>204</c:v>
                </c:pt>
                <c:pt idx="171">
                  <c:v>303</c:v>
                </c:pt>
                <c:pt idx="172">
                  <c:v>42</c:v>
                </c:pt>
                <c:pt idx="173">
                  <c:v>203</c:v>
                </c:pt>
                <c:pt idx="174">
                  <c:v>121</c:v>
                </c:pt>
                <c:pt idx="175">
                  <c:v>161</c:v>
                </c:pt>
                <c:pt idx="176">
                  <c:v>291</c:v>
                </c:pt>
                <c:pt idx="177">
                  <c:v>319</c:v>
                </c:pt>
                <c:pt idx="178">
                  <c:v>156</c:v>
                </c:pt>
                <c:pt idx="179">
                  <c:v>267</c:v>
                </c:pt>
                <c:pt idx="180">
                  <c:v>330</c:v>
                </c:pt>
                <c:pt idx="181">
                  <c:v>115</c:v>
                </c:pt>
                <c:pt idx="182">
                  <c:v>305</c:v>
                </c:pt>
                <c:pt idx="183">
                  <c:v>284</c:v>
                </c:pt>
                <c:pt idx="184">
                  <c:v>227</c:v>
                </c:pt>
                <c:pt idx="185">
                  <c:v>87</c:v>
                </c:pt>
                <c:pt idx="186">
                  <c:v>302</c:v>
                </c:pt>
                <c:pt idx="187">
                  <c:v>65</c:v>
                </c:pt>
                <c:pt idx="188">
                  <c:v>35</c:v>
                </c:pt>
                <c:pt idx="189">
                  <c:v>150</c:v>
                </c:pt>
                <c:pt idx="190">
                  <c:v>173</c:v>
                </c:pt>
                <c:pt idx="191">
                  <c:v>188</c:v>
                </c:pt>
                <c:pt idx="192">
                  <c:v>162</c:v>
                </c:pt>
                <c:pt idx="193">
                  <c:v>307</c:v>
                </c:pt>
                <c:pt idx="194">
                  <c:v>73</c:v>
                </c:pt>
                <c:pt idx="195">
                  <c:v>49</c:v>
                </c:pt>
                <c:pt idx="196">
                  <c:v>36</c:v>
                </c:pt>
                <c:pt idx="197">
                  <c:v>205</c:v>
                </c:pt>
                <c:pt idx="198">
                  <c:v>130</c:v>
                </c:pt>
                <c:pt idx="199">
                  <c:v>75</c:v>
                </c:pt>
                <c:pt idx="200">
                  <c:v>209</c:v>
                </c:pt>
                <c:pt idx="201">
                  <c:v>340</c:v>
                </c:pt>
                <c:pt idx="202">
                  <c:v>56</c:v>
                </c:pt>
                <c:pt idx="203">
                  <c:v>117</c:v>
                </c:pt>
                <c:pt idx="204">
                  <c:v>213</c:v>
                </c:pt>
                <c:pt idx="205">
                  <c:v>127</c:v>
                </c:pt>
                <c:pt idx="206">
                  <c:v>95</c:v>
                </c:pt>
                <c:pt idx="207">
                  <c:v>174</c:v>
                </c:pt>
                <c:pt idx="208">
                  <c:v>62</c:v>
                </c:pt>
                <c:pt idx="209">
                  <c:v>44</c:v>
                </c:pt>
                <c:pt idx="210">
                  <c:v>350</c:v>
                </c:pt>
                <c:pt idx="211">
                  <c:v>106</c:v>
                </c:pt>
                <c:pt idx="212">
                  <c:v>34</c:v>
                </c:pt>
                <c:pt idx="213">
                  <c:v>152</c:v>
                </c:pt>
                <c:pt idx="214">
                  <c:v>210</c:v>
                </c:pt>
                <c:pt idx="215">
                  <c:v>168</c:v>
                </c:pt>
                <c:pt idx="216">
                  <c:v>104</c:v>
                </c:pt>
                <c:pt idx="217">
                  <c:v>13</c:v>
                </c:pt>
                <c:pt idx="218">
                  <c:v>280</c:v>
                </c:pt>
                <c:pt idx="219">
                  <c:v>113</c:v>
                </c:pt>
                <c:pt idx="220">
                  <c:v>123</c:v>
                </c:pt>
                <c:pt idx="221">
                  <c:v>177</c:v>
                </c:pt>
                <c:pt idx="222">
                  <c:v>301</c:v>
                </c:pt>
                <c:pt idx="223">
                  <c:v>148</c:v>
                </c:pt>
                <c:pt idx="224">
                  <c:v>320</c:v>
                </c:pt>
                <c:pt idx="225">
                  <c:v>338</c:v>
                </c:pt>
                <c:pt idx="226">
                  <c:v>249</c:v>
                </c:pt>
                <c:pt idx="227">
                  <c:v>214</c:v>
                </c:pt>
                <c:pt idx="228">
                  <c:v>208</c:v>
                </c:pt>
                <c:pt idx="229">
                  <c:v>323</c:v>
                </c:pt>
                <c:pt idx="230">
                  <c:v>364</c:v>
                </c:pt>
                <c:pt idx="231">
                  <c:v>287</c:v>
                </c:pt>
                <c:pt idx="232">
                  <c:v>15</c:v>
                </c:pt>
                <c:pt idx="233">
                  <c:v>147</c:v>
                </c:pt>
                <c:pt idx="234">
                  <c:v>82</c:v>
                </c:pt>
                <c:pt idx="235">
                  <c:v>119</c:v>
                </c:pt>
                <c:pt idx="236">
                  <c:v>78</c:v>
                </c:pt>
                <c:pt idx="237">
                  <c:v>363</c:v>
                </c:pt>
                <c:pt idx="238">
                  <c:v>229</c:v>
                </c:pt>
                <c:pt idx="239">
                  <c:v>169</c:v>
                </c:pt>
                <c:pt idx="240">
                  <c:v>283</c:v>
                </c:pt>
                <c:pt idx="241">
                  <c:v>215</c:v>
                </c:pt>
                <c:pt idx="242">
                  <c:v>211</c:v>
                </c:pt>
                <c:pt idx="243">
                  <c:v>358</c:v>
                </c:pt>
                <c:pt idx="244">
                  <c:v>86</c:v>
                </c:pt>
                <c:pt idx="245">
                  <c:v>3</c:v>
                </c:pt>
                <c:pt idx="246">
                  <c:v>114</c:v>
                </c:pt>
                <c:pt idx="247">
                  <c:v>220</c:v>
                </c:pt>
                <c:pt idx="248">
                  <c:v>276</c:v>
                </c:pt>
                <c:pt idx="249">
                  <c:v>316</c:v>
                </c:pt>
                <c:pt idx="250">
                  <c:v>270</c:v>
                </c:pt>
                <c:pt idx="251">
                  <c:v>52</c:v>
                </c:pt>
                <c:pt idx="252">
                  <c:v>31</c:v>
                </c:pt>
                <c:pt idx="253">
                  <c:v>92</c:v>
                </c:pt>
                <c:pt idx="254">
                  <c:v>155</c:v>
                </c:pt>
                <c:pt idx="255">
                  <c:v>129</c:v>
                </c:pt>
                <c:pt idx="256">
                  <c:v>179</c:v>
                </c:pt>
                <c:pt idx="257">
                  <c:v>268</c:v>
                </c:pt>
                <c:pt idx="258">
                  <c:v>345</c:v>
                </c:pt>
                <c:pt idx="259">
                  <c:v>21</c:v>
                </c:pt>
                <c:pt idx="260">
                  <c:v>304</c:v>
                </c:pt>
                <c:pt idx="261">
                  <c:v>248</c:v>
                </c:pt>
                <c:pt idx="262">
                  <c:v>153</c:v>
                </c:pt>
                <c:pt idx="263">
                  <c:v>63</c:v>
                </c:pt>
                <c:pt idx="264">
                  <c:v>105</c:v>
                </c:pt>
                <c:pt idx="265">
                  <c:v>309</c:v>
                </c:pt>
                <c:pt idx="266">
                  <c:v>335</c:v>
                </c:pt>
                <c:pt idx="267">
                  <c:v>312</c:v>
                </c:pt>
                <c:pt idx="268">
                  <c:v>6</c:v>
                </c:pt>
                <c:pt idx="269">
                  <c:v>243</c:v>
                </c:pt>
                <c:pt idx="270">
                  <c:v>298</c:v>
                </c:pt>
                <c:pt idx="271">
                  <c:v>331</c:v>
                </c:pt>
                <c:pt idx="272">
                  <c:v>336</c:v>
                </c:pt>
                <c:pt idx="273">
                  <c:v>33</c:v>
                </c:pt>
                <c:pt idx="274">
                  <c:v>47</c:v>
                </c:pt>
                <c:pt idx="275">
                  <c:v>237</c:v>
                </c:pt>
                <c:pt idx="276">
                  <c:v>167</c:v>
                </c:pt>
                <c:pt idx="277">
                  <c:v>41</c:v>
                </c:pt>
                <c:pt idx="278">
                  <c:v>183</c:v>
                </c:pt>
                <c:pt idx="279">
                  <c:v>131</c:v>
                </c:pt>
                <c:pt idx="280">
                  <c:v>140</c:v>
                </c:pt>
                <c:pt idx="281">
                  <c:v>158</c:v>
                </c:pt>
                <c:pt idx="282">
                  <c:v>322</c:v>
                </c:pt>
                <c:pt idx="283">
                  <c:v>295</c:v>
                </c:pt>
                <c:pt idx="284">
                  <c:v>70</c:v>
                </c:pt>
                <c:pt idx="285">
                  <c:v>342</c:v>
                </c:pt>
                <c:pt idx="286">
                  <c:v>334</c:v>
                </c:pt>
                <c:pt idx="287">
                  <c:v>185</c:v>
                </c:pt>
                <c:pt idx="288">
                  <c:v>110</c:v>
                </c:pt>
                <c:pt idx="289">
                  <c:v>20</c:v>
                </c:pt>
                <c:pt idx="290">
                  <c:v>240</c:v>
                </c:pt>
                <c:pt idx="291">
                  <c:v>296</c:v>
                </c:pt>
                <c:pt idx="292">
                  <c:v>14</c:v>
                </c:pt>
                <c:pt idx="293">
                  <c:v>325</c:v>
                </c:pt>
                <c:pt idx="294">
                  <c:v>134</c:v>
                </c:pt>
                <c:pt idx="295">
                  <c:v>328</c:v>
                </c:pt>
                <c:pt idx="296">
                  <c:v>351</c:v>
                </c:pt>
                <c:pt idx="297">
                  <c:v>46</c:v>
                </c:pt>
                <c:pt idx="298">
                  <c:v>133</c:v>
                </c:pt>
                <c:pt idx="299">
                  <c:v>346</c:v>
                </c:pt>
                <c:pt idx="300">
                  <c:v>266</c:v>
                </c:pt>
                <c:pt idx="301">
                  <c:v>170</c:v>
                </c:pt>
                <c:pt idx="302">
                  <c:v>286</c:v>
                </c:pt>
                <c:pt idx="303">
                  <c:v>288</c:v>
                </c:pt>
                <c:pt idx="304">
                  <c:v>94</c:v>
                </c:pt>
                <c:pt idx="305">
                  <c:v>69</c:v>
                </c:pt>
                <c:pt idx="306">
                  <c:v>101</c:v>
                </c:pt>
                <c:pt idx="307">
                  <c:v>274</c:v>
                </c:pt>
                <c:pt idx="308">
                  <c:v>354</c:v>
                </c:pt>
                <c:pt idx="309">
                  <c:v>202</c:v>
                </c:pt>
                <c:pt idx="310">
                  <c:v>216</c:v>
                </c:pt>
                <c:pt idx="311">
                  <c:v>23</c:v>
                </c:pt>
                <c:pt idx="312">
                  <c:v>24</c:v>
                </c:pt>
                <c:pt idx="313">
                  <c:v>68</c:v>
                </c:pt>
                <c:pt idx="314">
                  <c:v>317</c:v>
                </c:pt>
                <c:pt idx="315">
                  <c:v>17</c:v>
                </c:pt>
                <c:pt idx="316">
                  <c:v>362</c:v>
                </c:pt>
                <c:pt idx="317">
                  <c:v>116</c:v>
                </c:pt>
                <c:pt idx="318">
                  <c:v>186</c:v>
                </c:pt>
                <c:pt idx="319">
                  <c:v>277</c:v>
                </c:pt>
                <c:pt idx="320">
                  <c:v>357</c:v>
                </c:pt>
                <c:pt idx="321">
                  <c:v>300</c:v>
                </c:pt>
                <c:pt idx="322">
                  <c:v>200</c:v>
                </c:pt>
                <c:pt idx="323">
                  <c:v>16</c:v>
                </c:pt>
                <c:pt idx="324">
                  <c:v>285</c:v>
                </c:pt>
                <c:pt idx="325">
                  <c:v>19</c:v>
                </c:pt>
                <c:pt idx="326">
                  <c:v>182</c:v>
                </c:pt>
                <c:pt idx="327">
                  <c:v>159</c:v>
                </c:pt>
                <c:pt idx="328">
                  <c:v>231</c:v>
                </c:pt>
                <c:pt idx="329">
                  <c:v>217</c:v>
                </c:pt>
                <c:pt idx="330">
                  <c:v>76</c:v>
                </c:pt>
                <c:pt idx="331">
                  <c:v>100</c:v>
                </c:pt>
                <c:pt idx="332">
                  <c:v>359</c:v>
                </c:pt>
                <c:pt idx="333">
                  <c:v>251</c:v>
                </c:pt>
                <c:pt idx="334">
                  <c:v>254</c:v>
                </c:pt>
                <c:pt idx="335">
                  <c:v>97</c:v>
                </c:pt>
                <c:pt idx="336">
                  <c:v>124</c:v>
                </c:pt>
                <c:pt idx="337">
                  <c:v>353</c:v>
                </c:pt>
                <c:pt idx="338">
                  <c:v>66</c:v>
                </c:pt>
                <c:pt idx="339">
                  <c:v>343</c:v>
                </c:pt>
                <c:pt idx="340">
                  <c:v>339</c:v>
                </c:pt>
                <c:pt idx="341">
                  <c:v>347</c:v>
                </c:pt>
                <c:pt idx="342">
                  <c:v>194</c:v>
                </c:pt>
                <c:pt idx="343">
                  <c:v>126</c:v>
                </c:pt>
                <c:pt idx="344">
                  <c:v>272</c:v>
                </c:pt>
                <c:pt idx="345">
                  <c:v>143</c:v>
                </c:pt>
                <c:pt idx="346">
                  <c:v>271</c:v>
                </c:pt>
                <c:pt idx="347">
                  <c:v>184</c:v>
                </c:pt>
                <c:pt idx="348">
                  <c:v>163</c:v>
                </c:pt>
                <c:pt idx="349">
                  <c:v>293</c:v>
                </c:pt>
                <c:pt idx="350">
                  <c:v>299</c:v>
                </c:pt>
                <c:pt idx="351">
                  <c:v>137</c:v>
                </c:pt>
                <c:pt idx="352">
                  <c:v>206</c:v>
                </c:pt>
                <c:pt idx="353">
                  <c:v>261</c:v>
                </c:pt>
                <c:pt idx="354">
                  <c:v>138</c:v>
                </c:pt>
                <c:pt idx="355">
                  <c:v>326</c:v>
                </c:pt>
                <c:pt idx="356">
                  <c:v>290</c:v>
                </c:pt>
                <c:pt idx="357">
                  <c:v>18</c:v>
                </c:pt>
                <c:pt idx="358">
                  <c:v>329</c:v>
                </c:pt>
                <c:pt idx="359">
                  <c:v>218</c:v>
                </c:pt>
                <c:pt idx="360">
                  <c:v>273</c:v>
                </c:pt>
                <c:pt idx="361">
                  <c:v>263</c:v>
                </c:pt>
                <c:pt idx="362">
                  <c:v>279</c:v>
                </c:pt>
                <c:pt idx="363">
                  <c:v>43</c:v>
                </c:pt>
                <c:pt idx="364">
                  <c:v>40</c:v>
                </c:pt>
                <c:pt idx="365">
                  <c:v>74</c:v>
                </c:pt>
              </c:numCache>
            </c:numRef>
          </c:yVal>
          <c:smooth val="0"/>
        </c:ser>
        <c:ser>
          <c:idx val="1"/>
          <c:order val="1"/>
          <c:tx>
            <c:v>1970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Sheet1!$D$1:$D$367</c:f>
              <c:strCache/>
            </c:strRef>
          </c:xVal>
          <c:yVal>
            <c:numRef>
              <c:f>Sheet1!$G$2:$G$367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Sheet1!$D$2:$D$367</c:f>
              <c:numCache/>
            </c:numRef>
          </c:xVal>
          <c:yVal>
            <c:numRef>
              <c:f>Sheet1!$H$2:$H$367</c:f>
              <c:numCache>
                <c:ptCount val="366"/>
                <c:pt idx="0">
                  <c:v>168.38944531776332</c:v>
                </c:pt>
                <c:pt idx="1">
                  <c:v>168.47179166480547</c:v>
                </c:pt>
                <c:pt idx="2">
                  <c:v>168.55413801184764</c:v>
                </c:pt>
                <c:pt idx="3">
                  <c:v>168.6364843588898</c:v>
                </c:pt>
                <c:pt idx="4">
                  <c:v>168.71883070593196</c:v>
                </c:pt>
                <c:pt idx="5">
                  <c:v>168.8011770529741</c:v>
                </c:pt>
                <c:pt idx="6">
                  <c:v>168.8835234000163</c:v>
                </c:pt>
                <c:pt idx="7">
                  <c:v>168.96586974705843</c:v>
                </c:pt>
                <c:pt idx="8">
                  <c:v>169.0482160941006</c:v>
                </c:pt>
                <c:pt idx="9">
                  <c:v>169.13056244114276</c:v>
                </c:pt>
                <c:pt idx="10">
                  <c:v>169.21290878818493</c:v>
                </c:pt>
                <c:pt idx="11">
                  <c:v>169.29525513522708</c:v>
                </c:pt>
                <c:pt idx="12">
                  <c:v>169.37760148226926</c:v>
                </c:pt>
                <c:pt idx="13">
                  <c:v>169.4599478293114</c:v>
                </c:pt>
                <c:pt idx="14">
                  <c:v>169.54229417635358</c:v>
                </c:pt>
                <c:pt idx="15">
                  <c:v>169.62464052339573</c:v>
                </c:pt>
                <c:pt idx="16">
                  <c:v>169.7069868704379</c:v>
                </c:pt>
                <c:pt idx="17">
                  <c:v>169.78933321748005</c:v>
                </c:pt>
                <c:pt idx="18">
                  <c:v>169.87167956452222</c:v>
                </c:pt>
                <c:pt idx="19">
                  <c:v>169.95402591156437</c:v>
                </c:pt>
                <c:pt idx="20">
                  <c:v>170.03637225860655</c:v>
                </c:pt>
                <c:pt idx="21">
                  <c:v>170.1187186056487</c:v>
                </c:pt>
                <c:pt idx="22">
                  <c:v>170.20106495269087</c:v>
                </c:pt>
                <c:pt idx="23">
                  <c:v>170.28341129973302</c:v>
                </c:pt>
                <c:pt idx="24">
                  <c:v>170.3657576467752</c:v>
                </c:pt>
                <c:pt idx="25">
                  <c:v>170.44810399381734</c:v>
                </c:pt>
                <c:pt idx="26">
                  <c:v>170.53045034085952</c:v>
                </c:pt>
                <c:pt idx="27">
                  <c:v>170.61279668790166</c:v>
                </c:pt>
                <c:pt idx="28">
                  <c:v>170.69514303494384</c:v>
                </c:pt>
                <c:pt idx="29">
                  <c:v>170.777489381986</c:v>
                </c:pt>
                <c:pt idx="30">
                  <c:v>170.85983572902816</c:v>
                </c:pt>
                <c:pt idx="31">
                  <c:v>170.9421820760703</c:v>
                </c:pt>
                <c:pt idx="32">
                  <c:v>171.02452842311249</c:v>
                </c:pt>
                <c:pt idx="33">
                  <c:v>171.10687477015466</c:v>
                </c:pt>
                <c:pt idx="34">
                  <c:v>171.1892211171968</c:v>
                </c:pt>
                <c:pt idx="35">
                  <c:v>171.27156746423896</c:v>
                </c:pt>
                <c:pt idx="36">
                  <c:v>171.35391381128113</c:v>
                </c:pt>
                <c:pt idx="37">
                  <c:v>171.4362601583233</c:v>
                </c:pt>
                <c:pt idx="38">
                  <c:v>171.51860650536545</c:v>
                </c:pt>
                <c:pt idx="39">
                  <c:v>171.60095285240763</c:v>
                </c:pt>
                <c:pt idx="40">
                  <c:v>171.68329919944978</c:v>
                </c:pt>
                <c:pt idx="41">
                  <c:v>171.76564554649195</c:v>
                </c:pt>
                <c:pt idx="42">
                  <c:v>171.8479918935341</c:v>
                </c:pt>
                <c:pt idx="43">
                  <c:v>171.93033824057628</c:v>
                </c:pt>
                <c:pt idx="44">
                  <c:v>172.01268458761842</c:v>
                </c:pt>
                <c:pt idx="45">
                  <c:v>172.0950309346606</c:v>
                </c:pt>
                <c:pt idx="46">
                  <c:v>172.17737728170275</c:v>
                </c:pt>
                <c:pt idx="47">
                  <c:v>172.25972362874492</c:v>
                </c:pt>
                <c:pt idx="48">
                  <c:v>172.34206997578707</c:v>
                </c:pt>
                <c:pt idx="49">
                  <c:v>172.42441632282925</c:v>
                </c:pt>
                <c:pt idx="50">
                  <c:v>172.5067626698714</c:v>
                </c:pt>
                <c:pt idx="51">
                  <c:v>172.58910901691357</c:v>
                </c:pt>
                <c:pt idx="52">
                  <c:v>172.67145536395572</c:v>
                </c:pt>
                <c:pt idx="53">
                  <c:v>172.7538017109979</c:v>
                </c:pt>
                <c:pt idx="54">
                  <c:v>172.83614805804004</c:v>
                </c:pt>
                <c:pt idx="55">
                  <c:v>172.9184944050822</c:v>
                </c:pt>
                <c:pt idx="56">
                  <c:v>173.00084075212436</c:v>
                </c:pt>
                <c:pt idx="57">
                  <c:v>173.08318709916654</c:v>
                </c:pt>
                <c:pt idx="58">
                  <c:v>173.16553344620868</c:v>
                </c:pt>
                <c:pt idx="59">
                  <c:v>173.24787979325086</c:v>
                </c:pt>
                <c:pt idx="60">
                  <c:v>173.330226140293</c:v>
                </c:pt>
                <c:pt idx="61">
                  <c:v>173.41257248733518</c:v>
                </c:pt>
                <c:pt idx="62">
                  <c:v>173.49491883437733</c:v>
                </c:pt>
                <c:pt idx="63">
                  <c:v>173.5772651814195</c:v>
                </c:pt>
                <c:pt idx="64">
                  <c:v>173.65961152846165</c:v>
                </c:pt>
                <c:pt idx="65">
                  <c:v>173.74195787550383</c:v>
                </c:pt>
                <c:pt idx="66">
                  <c:v>173.82430422254598</c:v>
                </c:pt>
                <c:pt idx="67">
                  <c:v>173.90665056958815</c:v>
                </c:pt>
                <c:pt idx="68">
                  <c:v>173.9889969166303</c:v>
                </c:pt>
                <c:pt idx="69">
                  <c:v>174.07134326367247</c:v>
                </c:pt>
                <c:pt idx="70">
                  <c:v>174.15368961071462</c:v>
                </c:pt>
                <c:pt idx="71">
                  <c:v>174.2360359577568</c:v>
                </c:pt>
                <c:pt idx="72">
                  <c:v>174.31838230479894</c:v>
                </c:pt>
                <c:pt idx="73">
                  <c:v>174.40072865184112</c:v>
                </c:pt>
                <c:pt idx="74">
                  <c:v>174.48307499888327</c:v>
                </c:pt>
                <c:pt idx="75">
                  <c:v>174.56542134592544</c:v>
                </c:pt>
                <c:pt idx="76">
                  <c:v>174.6477676929676</c:v>
                </c:pt>
                <c:pt idx="77">
                  <c:v>174.73011404000977</c:v>
                </c:pt>
                <c:pt idx="78">
                  <c:v>174.81246038705194</c:v>
                </c:pt>
                <c:pt idx="79">
                  <c:v>174.8948067340941</c:v>
                </c:pt>
                <c:pt idx="80">
                  <c:v>174.97715308113627</c:v>
                </c:pt>
                <c:pt idx="81">
                  <c:v>175.0594994281784</c:v>
                </c:pt>
                <c:pt idx="82">
                  <c:v>175.1418457752206</c:v>
                </c:pt>
                <c:pt idx="83">
                  <c:v>175.22419212226274</c:v>
                </c:pt>
                <c:pt idx="84">
                  <c:v>175.3065384693049</c:v>
                </c:pt>
                <c:pt idx="85">
                  <c:v>175.38888481634706</c:v>
                </c:pt>
                <c:pt idx="86">
                  <c:v>175.47123116338923</c:v>
                </c:pt>
                <c:pt idx="87">
                  <c:v>175.55357751043138</c:v>
                </c:pt>
                <c:pt idx="88">
                  <c:v>175.63592385747356</c:v>
                </c:pt>
                <c:pt idx="89">
                  <c:v>175.7182702045157</c:v>
                </c:pt>
                <c:pt idx="90">
                  <c:v>175.80061655155788</c:v>
                </c:pt>
                <c:pt idx="91">
                  <c:v>175.88296289860003</c:v>
                </c:pt>
                <c:pt idx="92">
                  <c:v>175.9653092456422</c:v>
                </c:pt>
                <c:pt idx="93">
                  <c:v>176.04765559268435</c:v>
                </c:pt>
                <c:pt idx="94">
                  <c:v>176.13000193972653</c:v>
                </c:pt>
                <c:pt idx="95">
                  <c:v>176.21234828676867</c:v>
                </c:pt>
                <c:pt idx="96">
                  <c:v>176.29469463381085</c:v>
                </c:pt>
                <c:pt idx="97">
                  <c:v>176.377040980853</c:v>
                </c:pt>
                <c:pt idx="98">
                  <c:v>176.45938732789517</c:v>
                </c:pt>
                <c:pt idx="99">
                  <c:v>176.54173367493732</c:v>
                </c:pt>
                <c:pt idx="100">
                  <c:v>176.6240800219795</c:v>
                </c:pt>
                <c:pt idx="101">
                  <c:v>176.70642636902164</c:v>
                </c:pt>
                <c:pt idx="102">
                  <c:v>176.78877271606382</c:v>
                </c:pt>
                <c:pt idx="103">
                  <c:v>176.87111906310597</c:v>
                </c:pt>
                <c:pt idx="104">
                  <c:v>176.95346541014814</c:v>
                </c:pt>
                <c:pt idx="105">
                  <c:v>177.0358117571903</c:v>
                </c:pt>
                <c:pt idx="106">
                  <c:v>177.11815810423246</c:v>
                </c:pt>
                <c:pt idx="107">
                  <c:v>177.2005044512746</c:v>
                </c:pt>
                <c:pt idx="108">
                  <c:v>177.2828507983168</c:v>
                </c:pt>
                <c:pt idx="109">
                  <c:v>177.36519714535893</c:v>
                </c:pt>
                <c:pt idx="110">
                  <c:v>177.4475434924011</c:v>
                </c:pt>
                <c:pt idx="111">
                  <c:v>177.52988983944326</c:v>
                </c:pt>
                <c:pt idx="112">
                  <c:v>177.61223618648543</c:v>
                </c:pt>
                <c:pt idx="113">
                  <c:v>177.69458253352758</c:v>
                </c:pt>
                <c:pt idx="114">
                  <c:v>177.77692888056976</c:v>
                </c:pt>
                <c:pt idx="115">
                  <c:v>177.8592752276119</c:v>
                </c:pt>
                <c:pt idx="116">
                  <c:v>177.94162157465408</c:v>
                </c:pt>
                <c:pt idx="117">
                  <c:v>178.02396792169623</c:v>
                </c:pt>
                <c:pt idx="118">
                  <c:v>178.1063142687384</c:v>
                </c:pt>
                <c:pt idx="119">
                  <c:v>178.18866061578058</c:v>
                </c:pt>
                <c:pt idx="120">
                  <c:v>178.27100696282272</c:v>
                </c:pt>
                <c:pt idx="121">
                  <c:v>178.3533533098649</c:v>
                </c:pt>
                <c:pt idx="122">
                  <c:v>178.43569965690705</c:v>
                </c:pt>
                <c:pt idx="123">
                  <c:v>178.51804600394922</c:v>
                </c:pt>
                <c:pt idx="124">
                  <c:v>178.60039235099137</c:v>
                </c:pt>
                <c:pt idx="125">
                  <c:v>178.68273869803355</c:v>
                </c:pt>
                <c:pt idx="126">
                  <c:v>178.7650850450757</c:v>
                </c:pt>
                <c:pt idx="127">
                  <c:v>178.84743139211787</c:v>
                </c:pt>
                <c:pt idx="128">
                  <c:v>178.92977773916002</c:v>
                </c:pt>
                <c:pt idx="129">
                  <c:v>179.0121240862022</c:v>
                </c:pt>
                <c:pt idx="130">
                  <c:v>179.09447043324434</c:v>
                </c:pt>
                <c:pt idx="131">
                  <c:v>179.17681678028652</c:v>
                </c:pt>
                <c:pt idx="132">
                  <c:v>179.25916312732866</c:v>
                </c:pt>
                <c:pt idx="133">
                  <c:v>179.34150947437084</c:v>
                </c:pt>
                <c:pt idx="134">
                  <c:v>179.42385582141299</c:v>
                </c:pt>
                <c:pt idx="135">
                  <c:v>179.50620216845516</c:v>
                </c:pt>
                <c:pt idx="136">
                  <c:v>179.5885485154973</c:v>
                </c:pt>
                <c:pt idx="137">
                  <c:v>179.67089486253948</c:v>
                </c:pt>
                <c:pt idx="138">
                  <c:v>179.75324120958163</c:v>
                </c:pt>
                <c:pt idx="139">
                  <c:v>179.8355875566238</c:v>
                </c:pt>
                <c:pt idx="140">
                  <c:v>179.91793390366595</c:v>
                </c:pt>
                <c:pt idx="141">
                  <c:v>180.00028025070813</c:v>
                </c:pt>
                <c:pt idx="142">
                  <c:v>180.08262659775028</c:v>
                </c:pt>
                <c:pt idx="143">
                  <c:v>180.16497294479245</c:v>
                </c:pt>
                <c:pt idx="144">
                  <c:v>180.2473192918346</c:v>
                </c:pt>
                <c:pt idx="145">
                  <c:v>180.32966563887678</c:v>
                </c:pt>
                <c:pt idx="146">
                  <c:v>180.41201198591892</c:v>
                </c:pt>
                <c:pt idx="147">
                  <c:v>180.4943583329611</c:v>
                </c:pt>
                <c:pt idx="148">
                  <c:v>180.57670468000325</c:v>
                </c:pt>
                <c:pt idx="149">
                  <c:v>180.65905102704542</c:v>
                </c:pt>
                <c:pt idx="150">
                  <c:v>180.74139737408757</c:v>
                </c:pt>
                <c:pt idx="151">
                  <c:v>180.82374372112974</c:v>
                </c:pt>
                <c:pt idx="152">
                  <c:v>180.9060900681719</c:v>
                </c:pt>
                <c:pt idx="153">
                  <c:v>180.98843641521407</c:v>
                </c:pt>
                <c:pt idx="154">
                  <c:v>181.07078276225621</c:v>
                </c:pt>
                <c:pt idx="155">
                  <c:v>181.1531291092984</c:v>
                </c:pt>
                <c:pt idx="156">
                  <c:v>181.23547545634054</c:v>
                </c:pt>
                <c:pt idx="157">
                  <c:v>181.3178218033827</c:v>
                </c:pt>
                <c:pt idx="158">
                  <c:v>181.40016815042486</c:v>
                </c:pt>
                <c:pt idx="159">
                  <c:v>181.48251449746704</c:v>
                </c:pt>
                <c:pt idx="160">
                  <c:v>181.56486084450918</c:v>
                </c:pt>
                <c:pt idx="161">
                  <c:v>181.64720719155136</c:v>
                </c:pt>
                <c:pt idx="162">
                  <c:v>181.7295535385935</c:v>
                </c:pt>
                <c:pt idx="163">
                  <c:v>181.81189988563568</c:v>
                </c:pt>
                <c:pt idx="164">
                  <c:v>181.89424623267786</c:v>
                </c:pt>
                <c:pt idx="165">
                  <c:v>181.97659257972</c:v>
                </c:pt>
                <c:pt idx="166">
                  <c:v>182.05893892676218</c:v>
                </c:pt>
                <c:pt idx="167">
                  <c:v>182.14128527380433</c:v>
                </c:pt>
                <c:pt idx="168">
                  <c:v>182.2236316208465</c:v>
                </c:pt>
                <c:pt idx="169">
                  <c:v>182.30597796788865</c:v>
                </c:pt>
                <c:pt idx="170">
                  <c:v>182.38832431493083</c:v>
                </c:pt>
                <c:pt idx="171">
                  <c:v>182.47067066197297</c:v>
                </c:pt>
                <c:pt idx="172">
                  <c:v>182.55301700901515</c:v>
                </c:pt>
                <c:pt idx="173">
                  <c:v>182.6353633560573</c:v>
                </c:pt>
                <c:pt idx="174">
                  <c:v>182.71770970309947</c:v>
                </c:pt>
                <c:pt idx="175">
                  <c:v>182.80005605014162</c:v>
                </c:pt>
                <c:pt idx="176">
                  <c:v>182.8824023971838</c:v>
                </c:pt>
                <c:pt idx="177">
                  <c:v>182.96474874422594</c:v>
                </c:pt>
                <c:pt idx="178">
                  <c:v>183.04709509126812</c:v>
                </c:pt>
                <c:pt idx="179">
                  <c:v>183.12944143831027</c:v>
                </c:pt>
                <c:pt idx="180">
                  <c:v>183.21178778535244</c:v>
                </c:pt>
                <c:pt idx="181">
                  <c:v>183.2941341323946</c:v>
                </c:pt>
                <c:pt idx="182">
                  <c:v>183.37648047943676</c:v>
                </c:pt>
                <c:pt idx="183">
                  <c:v>183.4588268264789</c:v>
                </c:pt>
                <c:pt idx="184">
                  <c:v>183.5411731735211</c:v>
                </c:pt>
                <c:pt idx="185">
                  <c:v>183.62351952056324</c:v>
                </c:pt>
                <c:pt idx="186">
                  <c:v>183.7058658676054</c:v>
                </c:pt>
                <c:pt idx="187">
                  <c:v>183.78821221464756</c:v>
                </c:pt>
                <c:pt idx="188">
                  <c:v>183.87055856168973</c:v>
                </c:pt>
                <c:pt idx="189">
                  <c:v>183.95290490873188</c:v>
                </c:pt>
                <c:pt idx="190">
                  <c:v>184.03525125577406</c:v>
                </c:pt>
                <c:pt idx="191">
                  <c:v>184.1175976028162</c:v>
                </c:pt>
                <c:pt idx="192">
                  <c:v>184.19994394985838</c:v>
                </c:pt>
                <c:pt idx="193">
                  <c:v>184.28229029690053</c:v>
                </c:pt>
                <c:pt idx="194">
                  <c:v>184.3646366439427</c:v>
                </c:pt>
                <c:pt idx="195">
                  <c:v>184.44698299098485</c:v>
                </c:pt>
                <c:pt idx="196">
                  <c:v>184.52932933802703</c:v>
                </c:pt>
                <c:pt idx="197">
                  <c:v>184.61167568506917</c:v>
                </c:pt>
                <c:pt idx="198">
                  <c:v>184.69402203211135</c:v>
                </c:pt>
                <c:pt idx="199">
                  <c:v>184.7763683791535</c:v>
                </c:pt>
                <c:pt idx="200">
                  <c:v>184.85871472619567</c:v>
                </c:pt>
                <c:pt idx="201">
                  <c:v>184.94106107323782</c:v>
                </c:pt>
                <c:pt idx="202">
                  <c:v>185.02340742028</c:v>
                </c:pt>
                <c:pt idx="203">
                  <c:v>185.10575376732214</c:v>
                </c:pt>
                <c:pt idx="204">
                  <c:v>185.18810011436432</c:v>
                </c:pt>
                <c:pt idx="205">
                  <c:v>185.2704464614065</c:v>
                </c:pt>
                <c:pt idx="206">
                  <c:v>185.35279280844864</c:v>
                </c:pt>
                <c:pt idx="207">
                  <c:v>185.43513915549082</c:v>
                </c:pt>
                <c:pt idx="208">
                  <c:v>185.51748550253296</c:v>
                </c:pt>
                <c:pt idx="209">
                  <c:v>185.59983184957514</c:v>
                </c:pt>
                <c:pt idx="210">
                  <c:v>185.6821781966173</c:v>
                </c:pt>
                <c:pt idx="211">
                  <c:v>185.76452454365946</c:v>
                </c:pt>
                <c:pt idx="212">
                  <c:v>185.8468708907016</c:v>
                </c:pt>
                <c:pt idx="213">
                  <c:v>185.92921723774379</c:v>
                </c:pt>
                <c:pt idx="214">
                  <c:v>186.01156358478593</c:v>
                </c:pt>
                <c:pt idx="215">
                  <c:v>186.0939099318281</c:v>
                </c:pt>
                <c:pt idx="216">
                  <c:v>186.17625627887026</c:v>
                </c:pt>
                <c:pt idx="217">
                  <c:v>186.25860262591243</c:v>
                </c:pt>
                <c:pt idx="218">
                  <c:v>186.34094897295458</c:v>
                </c:pt>
                <c:pt idx="219">
                  <c:v>186.42329531999675</c:v>
                </c:pt>
                <c:pt idx="220">
                  <c:v>186.5056416670389</c:v>
                </c:pt>
                <c:pt idx="221">
                  <c:v>186.58798801408108</c:v>
                </c:pt>
                <c:pt idx="222">
                  <c:v>186.67033436112322</c:v>
                </c:pt>
                <c:pt idx="223">
                  <c:v>186.7526807081654</c:v>
                </c:pt>
                <c:pt idx="224">
                  <c:v>186.83502705520755</c:v>
                </c:pt>
                <c:pt idx="225">
                  <c:v>186.91737340224972</c:v>
                </c:pt>
                <c:pt idx="226">
                  <c:v>186.99971974929187</c:v>
                </c:pt>
                <c:pt idx="227">
                  <c:v>187.08206609633405</c:v>
                </c:pt>
                <c:pt idx="228">
                  <c:v>187.1644124433762</c:v>
                </c:pt>
                <c:pt idx="229">
                  <c:v>187.24675879041837</c:v>
                </c:pt>
                <c:pt idx="230">
                  <c:v>187.32910513746052</c:v>
                </c:pt>
                <c:pt idx="231">
                  <c:v>187.4114514845027</c:v>
                </c:pt>
                <c:pt idx="232">
                  <c:v>187.49379783154484</c:v>
                </c:pt>
                <c:pt idx="233">
                  <c:v>187.57614417858701</c:v>
                </c:pt>
                <c:pt idx="234">
                  <c:v>187.65849052562916</c:v>
                </c:pt>
                <c:pt idx="235">
                  <c:v>187.74083687267134</c:v>
                </c:pt>
                <c:pt idx="236">
                  <c:v>187.82318321971348</c:v>
                </c:pt>
                <c:pt idx="237">
                  <c:v>187.90552956675566</c:v>
                </c:pt>
                <c:pt idx="238">
                  <c:v>187.9878759137978</c:v>
                </c:pt>
                <c:pt idx="239">
                  <c:v>188.07022226083998</c:v>
                </c:pt>
                <c:pt idx="240">
                  <c:v>188.15256860788213</c:v>
                </c:pt>
                <c:pt idx="241">
                  <c:v>188.2349149549243</c:v>
                </c:pt>
                <c:pt idx="242">
                  <c:v>188.31726130196645</c:v>
                </c:pt>
                <c:pt idx="243">
                  <c:v>188.39960764900863</c:v>
                </c:pt>
                <c:pt idx="244">
                  <c:v>188.48195399605078</c:v>
                </c:pt>
                <c:pt idx="245">
                  <c:v>188.56430034309295</c:v>
                </c:pt>
                <c:pt idx="246">
                  <c:v>188.6466466901351</c:v>
                </c:pt>
                <c:pt idx="247">
                  <c:v>188.72899303717728</c:v>
                </c:pt>
                <c:pt idx="248">
                  <c:v>188.81133938421942</c:v>
                </c:pt>
                <c:pt idx="249">
                  <c:v>188.8936857312616</c:v>
                </c:pt>
                <c:pt idx="250">
                  <c:v>188.97603207830377</c:v>
                </c:pt>
                <c:pt idx="251">
                  <c:v>189.05837842534592</c:v>
                </c:pt>
                <c:pt idx="252">
                  <c:v>189.1407247723881</c:v>
                </c:pt>
                <c:pt idx="253">
                  <c:v>189.22307111943024</c:v>
                </c:pt>
                <c:pt idx="254">
                  <c:v>189.30541746647242</c:v>
                </c:pt>
                <c:pt idx="255">
                  <c:v>189.38776381351457</c:v>
                </c:pt>
                <c:pt idx="256">
                  <c:v>189.47011016055674</c:v>
                </c:pt>
                <c:pt idx="257">
                  <c:v>189.5524565075989</c:v>
                </c:pt>
                <c:pt idx="258">
                  <c:v>189.63480285464107</c:v>
                </c:pt>
                <c:pt idx="259">
                  <c:v>189.7171492016832</c:v>
                </c:pt>
                <c:pt idx="260">
                  <c:v>189.7994955487254</c:v>
                </c:pt>
                <c:pt idx="261">
                  <c:v>189.88184189576754</c:v>
                </c:pt>
                <c:pt idx="262">
                  <c:v>189.9641882428097</c:v>
                </c:pt>
                <c:pt idx="263">
                  <c:v>190.04653458985186</c:v>
                </c:pt>
                <c:pt idx="264">
                  <c:v>190.12888093689403</c:v>
                </c:pt>
                <c:pt idx="265">
                  <c:v>190.21122728393618</c:v>
                </c:pt>
                <c:pt idx="266">
                  <c:v>190.29357363097836</c:v>
                </c:pt>
                <c:pt idx="267">
                  <c:v>190.3759199780205</c:v>
                </c:pt>
                <c:pt idx="268">
                  <c:v>190.45826632506268</c:v>
                </c:pt>
                <c:pt idx="269">
                  <c:v>190.54061267210483</c:v>
                </c:pt>
                <c:pt idx="270">
                  <c:v>190.622959019147</c:v>
                </c:pt>
                <c:pt idx="271">
                  <c:v>190.70530536618915</c:v>
                </c:pt>
                <c:pt idx="272">
                  <c:v>190.78765171323133</c:v>
                </c:pt>
                <c:pt idx="273">
                  <c:v>190.86999806027347</c:v>
                </c:pt>
                <c:pt idx="274">
                  <c:v>190.95234440731565</c:v>
                </c:pt>
                <c:pt idx="275">
                  <c:v>191.0346907543578</c:v>
                </c:pt>
                <c:pt idx="276">
                  <c:v>191.11703710139997</c:v>
                </c:pt>
                <c:pt idx="277">
                  <c:v>191.19938344844212</c:v>
                </c:pt>
                <c:pt idx="278">
                  <c:v>191.2817297954843</c:v>
                </c:pt>
                <c:pt idx="279">
                  <c:v>191.36407614252644</c:v>
                </c:pt>
                <c:pt idx="280">
                  <c:v>191.44642248956862</c:v>
                </c:pt>
                <c:pt idx="281">
                  <c:v>191.52876883661077</c:v>
                </c:pt>
                <c:pt idx="282">
                  <c:v>191.61111518365294</c:v>
                </c:pt>
                <c:pt idx="283">
                  <c:v>191.6934615306951</c:v>
                </c:pt>
                <c:pt idx="284">
                  <c:v>191.77580787773726</c:v>
                </c:pt>
                <c:pt idx="285">
                  <c:v>191.8581542247794</c:v>
                </c:pt>
                <c:pt idx="286">
                  <c:v>191.9405005718216</c:v>
                </c:pt>
                <c:pt idx="287">
                  <c:v>192.02284691886373</c:v>
                </c:pt>
                <c:pt idx="288">
                  <c:v>192.1051932659059</c:v>
                </c:pt>
                <c:pt idx="289">
                  <c:v>192.18753961294806</c:v>
                </c:pt>
                <c:pt idx="290">
                  <c:v>192.26988595999023</c:v>
                </c:pt>
                <c:pt idx="291">
                  <c:v>192.3522323070324</c:v>
                </c:pt>
                <c:pt idx="292">
                  <c:v>192.43457865407456</c:v>
                </c:pt>
                <c:pt idx="293">
                  <c:v>192.51692500111673</c:v>
                </c:pt>
                <c:pt idx="294">
                  <c:v>192.59927134815888</c:v>
                </c:pt>
                <c:pt idx="295">
                  <c:v>192.68161769520106</c:v>
                </c:pt>
                <c:pt idx="296">
                  <c:v>192.7639640422432</c:v>
                </c:pt>
                <c:pt idx="297">
                  <c:v>192.84631038928538</c:v>
                </c:pt>
                <c:pt idx="298">
                  <c:v>192.92865673632753</c:v>
                </c:pt>
                <c:pt idx="299">
                  <c:v>193.0110030833697</c:v>
                </c:pt>
                <c:pt idx="300">
                  <c:v>193.09334943041185</c:v>
                </c:pt>
                <c:pt idx="301">
                  <c:v>193.17569577745402</c:v>
                </c:pt>
                <c:pt idx="302">
                  <c:v>193.25804212449617</c:v>
                </c:pt>
                <c:pt idx="303">
                  <c:v>193.34038847153835</c:v>
                </c:pt>
                <c:pt idx="304">
                  <c:v>193.4227348185805</c:v>
                </c:pt>
                <c:pt idx="305">
                  <c:v>193.50508116562267</c:v>
                </c:pt>
                <c:pt idx="306">
                  <c:v>193.58742751266482</c:v>
                </c:pt>
                <c:pt idx="307">
                  <c:v>193.669773859707</c:v>
                </c:pt>
                <c:pt idx="308">
                  <c:v>193.75212020674914</c:v>
                </c:pt>
                <c:pt idx="309">
                  <c:v>193.83446655379132</c:v>
                </c:pt>
                <c:pt idx="310">
                  <c:v>193.91681290083346</c:v>
                </c:pt>
                <c:pt idx="311">
                  <c:v>193.99915924787564</c:v>
                </c:pt>
                <c:pt idx="312">
                  <c:v>194.0815055949178</c:v>
                </c:pt>
                <c:pt idx="313">
                  <c:v>194.16385194195996</c:v>
                </c:pt>
                <c:pt idx="314">
                  <c:v>194.2461982890021</c:v>
                </c:pt>
                <c:pt idx="315">
                  <c:v>194.32854463604428</c:v>
                </c:pt>
                <c:pt idx="316">
                  <c:v>194.41089098308643</c:v>
                </c:pt>
                <c:pt idx="317">
                  <c:v>194.4932373301286</c:v>
                </c:pt>
                <c:pt idx="318">
                  <c:v>194.57558367717075</c:v>
                </c:pt>
                <c:pt idx="319">
                  <c:v>194.65793002421293</c:v>
                </c:pt>
                <c:pt idx="320">
                  <c:v>194.74027637125508</c:v>
                </c:pt>
                <c:pt idx="321">
                  <c:v>194.82262271829725</c:v>
                </c:pt>
                <c:pt idx="322">
                  <c:v>194.9049690653394</c:v>
                </c:pt>
                <c:pt idx="323">
                  <c:v>194.98731541238158</c:v>
                </c:pt>
                <c:pt idx="324">
                  <c:v>195.06966175942372</c:v>
                </c:pt>
                <c:pt idx="325">
                  <c:v>195.1520081064659</c:v>
                </c:pt>
                <c:pt idx="326">
                  <c:v>195.23435445350805</c:v>
                </c:pt>
                <c:pt idx="327">
                  <c:v>195.31670080055022</c:v>
                </c:pt>
                <c:pt idx="328">
                  <c:v>195.39904714759237</c:v>
                </c:pt>
                <c:pt idx="329">
                  <c:v>195.48139349463455</c:v>
                </c:pt>
                <c:pt idx="330">
                  <c:v>195.5637398416767</c:v>
                </c:pt>
                <c:pt idx="331">
                  <c:v>195.64608618871887</c:v>
                </c:pt>
                <c:pt idx="332">
                  <c:v>195.72843253576104</c:v>
                </c:pt>
                <c:pt idx="333">
                  <c:v>195.8107788828032</c:v>
                </c:pt>
                <c:pt idx="334">
                  <c:v>195.89312522984534</c:v>
                </c:pt>
                <c:pt idx="335">
                  <c:v>195.97547157688751</c:v>
                </c:pt>
                <c:pt idx="336">
                  <c:v>196.0578179239297</c:v>
                </c:pt>
                <c:pt idx="337">
                  <c:v>196.14016427097184</c:v>
                </c:pt>
                <c:pt idx="338">
                  <c:v>196.222510618014</c:v>
                </c:pt>
                <c:pt idx="339">
                  <c:v>196.30485696505616</c:v>
                </c:pt>
                <c:pt idx="340">
                  <c:v>196.38720331209834</c:v>
                </c:pt>
                <c:pt idx="341">
                  <c:v>196.46954965914048</c:v>
                </c:pt>
                <c:pt idx="342">
                  <c:v>196.55189600618266</c:v>
                </c:pt>
                <c:pt idx="343">
                  <c:v>196.6342423532248</c:v>
                </c:pt>
                <c:pt idx="344">
                  <c:v>196.71658870026698</c:v>
                </c:pt>
                <c:pt idx="345">
                  <c:v>196.79893504730913</c:v>
                </c:pt>
                <c:pt idx="346">
                  <c:v>196.8812813943513</c:v>
                </c:pt>
                <c:pt idx="347">
                  <c:v>196.96362774139345</c:v>
                </c:pt>
                <c:pt idx="348">
                  <c:v>197.04597408843563</c:v>
                </c:pt>
                <c:pt idx="349">
                  <c:v>197.12832043547778</c:v>
                </c:pt>
                <c:pt idx="350">
                  <c:v>197.21066678251995</c:v>
                </c:pt>
                <c:pt idx="351">
                  <c:v>197.2930131295621</c:v>
                </c:pt>
                <c:pt idx="352">
                  <c:v>197.37535947660427</c:v>
                </c:pt>
                <c:pt idx="353">
                  <c:v>197.45770582364642</c:v>
                </c:pt>
                <c:pt idx="354">
                  <c:v>197.5400521706886</c:v>
                </c:pt>
                <c:pt idx="355">
                  <c:v>197.62239851773074</c:v>
                </c:pt>
                <c:pt idx="356">
                  <c:v>197.70474486477292</c:v>
                </c:pt>
                <c:pt idx="357">
                  <c:v>197.78709121181507</c:v>
                </c:pt>
                <c:pt idx="358">
                  <c:v>197.86943755885724</c:v>
                </c:pt>
                <c:pt idx="359">
                  <c:v>197.9517839058994</c:v>
                </c:pt>
                <c:pt idx="360">
                  <c:v>198.03413025294157</c:v>
                </c:pt>
                <c:pt idx="361">
                  <c:v>198.1164765999837</c:v>
                </c:pt>
                <c:pt idx="362">
                  <c:v>198.1988229470259</c:v>
                </c:pt>
                <c:pt idx="363">
                  <c:v>198.28116929406804</c:v>
                </c:pt>
                <c:pt idx="364">
                  <c:v>198.3635156411102</c:v>
                </c:pt>
                <c:pt idx="365">
                  <c:v>198.44586198815236</c:v>
                </c:pt>
              </c:numCache>
            </c:numRef>
          </c:yVal>
          <c:smooth val="0"/>
        </c:ser>
        <c:axId val="48966092"/>
        <c:axId val="38041645"/>
      </c:scatterChart>
      <c:valAx>
        <c:axId val="48966092"/>
        <c:scaling>
          <c:orientation val="minMax"/>
          <c:max val="36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Birthday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/>
            </a:pPr>
          </a:p>
        </c:txPr>
        <c:crossAx val="38041645"/>
        <c:crosses val="autoZero"/>
        <c:crossBetween val="midCat"/>
        <c:dispUnits/>
        <c:majorUnit val="183"/>
        <c:minorUnit val="20"/>
      </c:valAx>
      <c:valAx>
        <c:axId val="38041645"/>
        <c:scaling>
          <c:orientation val="minMax"/>
          <c:max val="36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Draft No (Excel)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/>
            </a:pPr>
          </a:p>
        </c:txPr>
        <c:crossAx val="48966092"/>
        <c:crosses val="autoZero"/>
        <c:crossBetween val="midCat"/>
        <c:dispUnits/>
        <c:majorUnit val="183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0</xdr:row>
      <xdr:rowOff>0</xdr:rowOff>
    </xdr:from>
    <xdr:to>
      <xdr:col>8</xdr:col>
      <xdr:colOff>3295650</xdr:colOff>
      <xdr:row>11</xdr:row>
      <xdr:rowOff>152400</xdr:rowOff>
    </xdr:to>
    <xdr:graphicFrame>
      <xdr:nvGraphicFramePr>
        <xdr:cNvPr id="1" name="Chart 3"/>
        <xdr:cNvGraphicFramePr/>
      </xdr:nvGraphicFramePr>
      <xdr:xfrm>
        <a:off x="3286125" y="0"/>
        <a:ext cx="33051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476250</xdr:colOff>
      <xdr:row>11</xdr:row>
      <xdr:rowOff>133350</xdr:rowOff>
    </xdr:from>
    <xdr:to>
      <xdr:col>8</xdr:col>
      <xdr:colOff>3295650</xdr:colOff>
      <xdr:row>24</xdr:row>
      <xdr:rowOff>180975</xdr:rowOff>
    </xdr:to>
    <xdr:graphicFrame>
      <xdr:nvGraphicFramePr>
        <xdr:cNvPr id="2" name="Chart 4"/>
        <xdr:cNvGraphicFramePr/>
      </xdr:nvGraphicFramePr>
      <xdr:xfrm>
        <a:off x="3286125" y="2705100"/>
        <a:ext cx="33051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7"/>
  <sheetViews>
    <sheetView tabSelected="1" workbookViewId="0" topLeftCell="A1">
      <selection activeCell="A1" sqref="A1"/>
    </sheetView>
  </sheetViews>
  <sheetFormatPr defaultColWidth="11.00390625" defaultRowHeight="12"/>
  <cols>
    <col min="1" max="1" width="5.125" style="0" customWidth="1"/>
    <col min="2" max="2" width="3.50390625" style="0" customWidth="1"/>
    <col min="3" max="3" width="3.625" style="0" customWidth="1"/>
    <col min="4" max="4" width="5.125" style="0" customWidth="1"/>
    <col min="5" max="5" width="5.875" style="0" customWidth="1"/>
    <col min="6" max="6" width="5.625" style="0" customWidth="1"/>
    <col min="7" max="7" width="8.00390625" style="0" customWidth="1"/>
    <col min="8" max="8" width="6.375" style="0" customWidth="1"/>
    <col min="9" max="9" width="65.125" style="0" customWidth="1"/>
    <col min="10" max="10" width="11.00390625" style="0" customWidth="1"/>
    <col min="11" max="11" width="16.375" style="28" customWidth="1"/>
    <col min="12" max="12" width="4.875" style="28" customWidth="1"/>
  </cols>
  <sheetData>
    <row r="1" spans="1:14" ht="48.7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33" t="s">
        <v>4</v>
      </c>
      <c r="F1" s="2" t="s">
        <v>5</v>
      </c>
      <c r="G1" s="30" t="s">
        <v>6</v>
      </c>
      <c r="H1" s="34" t="s">
        <v>33</v>
      </c>
      <c r="I1" s="3" t="str">
        <f>"1970: r = "&amp;ROUND(CORREL(D2:D367,E2:E367),2)</f>
        <v>1970: r = -0.23</v>
      </c>
      <c r="J1" s="3"/>
      <c r="K1" s="4" t="s">
        <v>7</v>
      </c>
      <c r="L1" s="4" t="s">
        <v>8</v>
      </c>
      <c r="M1" s="5"/>
      <c r="N1" s="5"/>
    </row>
    <row r="2" spans="1:12" ht="16.5">
      <c r="A2" s="6" t="s">
        <v>9</v>
      </c>
      <c r="B2" s="6">
        <v>1</v>
      </c>
      <c r="C2" s="6">
        <v>1</v>
      </c>
      <c r="D2" s="6">
        <v>1</v>
      </c>
      <c r="E2" s="29">
        <v>305</v>
      </c>
      <c r="F2" s="7">
        <f aca="true" t="shared" si="0" ref="F2:F65">INDEX($D$2:$D$367,K2)</f>
        <v>346</v>
      </c>
      <c r="G2" s="31">
        <f aca="true" t="shared" si="1" ref="G2:G65">183.5+$I$6*(D2-184.5)</f>
        <v>224.9818998428026</v>
      </c>
      <c r="H2" s="32">
        <f>183.5+$I$15*(D2-184.5)</f>
        <v>184.0441949247698</v>
      </c>
      <c r="I2" s="8">
        <f>CORREL(D2:D367,E2:E367)</f>
        <v>-0.22604142701100724</v>
      </c>
      <c r="J2" s="9" t="s">
        <v>10</v>
      </c>
      <c r="K2" s="10">
        <f aca="true" t="shared" si="2" ref="K2:K65">RANK(L2,$L$2:$L$367)</f>
        <v>346</v>
      </c>
      <c r="L2" s="10">
        <f aca="true" ca="1" t="shared" si="3" ref="L2:L65">RAND()</f>
        <v>0.0625021619407562</v>
      </c>
    </row>
    <row r="3" spans="1:12" ht="15">
      <c r="A3" s="6" t="s">
        <v>9</v>
      </c>
      <c r="B3" s="6">
        <v>1</v>
      </c>
      <c r="C3" s="6">
        <v>2</v>
      </c>
      <c r="D3" s="6">
        <v>2</v>
      </c>
      <c r="E3" s="29">
        <v>159</v>
      </c>
      <c r="F3" s="7">
        <f t="shared" si="0"/>
        <v>350</v>
      </c>
      <c r="G3" s="31">
        <f t="shared" si="1"/>
        <v>224.75584044311432</v>
      </c>
      <c r="H3" s="32">
        <f aca="true" t="shared" si="4" ref="H3:H66">183.5+$I$15*(D3-184.5)</f>
        <v>184.04122928485282</v>
      </c>
      <c r="I3" s="11">
        <f>I2*SQRT(366)/SQRT(1-I2^2)</f>
        <v>-4.439327171162712</v>
      </c>
      <c r="J3" s="12" t="s">
        <v>11</v>
      </c>
      <c r="K3" s="10">
        <f t="shared" si="2"/>
        <v>350</v>
      </c>
      <c r="L3" s="10">
        <f ca="1" t="shared" si="3"/>
        <v>0.04505942016658082</v>
      </c>
    </row>
    <row r="4" spans="1:12" ht="15">
      <c r="A4" s="6" t="s">
        <v>9</v>
      </c>
      <c r="B4" s="6">
        <v>1</v>
      </c>
      <c r="C4" s="6">
        <v>3</v>
      </c>
      <c r="D4" s="6">
        <v>3</v>
      </c>
      <c r="E4" s="29">
        <v>251</v>
      </c>
      <c r="F4" s="7">
        <f t="shared" si="0"/>
        <v>88</v>
      </c>
      <c r="G4" s="31">
        <f t="shared" si="1"/>
        <v>224.529781043426</v>
      </c>
      <c r="H4" s="32">
        <f t="shared" si="4"/>
        <v>184.03826364493582</v>
      </c>
      <c r="I4" s="13">
        <f>TDIST(ABS(I3),364,2)</f>
        <v>1.1980373707906348E-05</v>
      </c>
      <c r="J4" s="12" t="s">
        <v>12</v>
      </c>
      <c r="K4" s="10">
        <f t="shared" si="2"/>
        <v>88</v>
      </c>
      <c r="L4" s="10">
        <f ca="1" t="shared" si="3"/>
        <v>0.7398924559902298</v>
      </c>
    </row>
    <row r="5" spans="1:12" ht="15">
      <c r="A5" s="6" t="s">
        <v>9</v>
      </c>
      <c r="B5" s="6">
        <v>1</v>
      </c>
      <c r="C5" s="6">
        <v>4</v>
      </c>
      <c r="D5" s="6">
        <v>4</v>
      </c>
      <c r="E5" s="29">
        <v>215</v>
      </c>
      <c r="F5" s="7">
        <f t="shared" si="0"/>
        <v>112</v>
      </c>
      <c r="G5" s="31">
        <f t="shared" si="1"/>
        <v>224.3037216437377</v>
      </c>
      <c r="H5" s="32">
        <f t="shared" si="4"/>
        <v>184.0352980050188</v>
      </c>
      <c r="I5" s="14"/>
      <c r="J5" s="14"/>
      <c r="K5" s="10">
        <f t="shared" si="2"/>
        <v>112</v>
      </c>
      <c r="L5" s="10">
        <f ca="1" t="shared" si="3"/>
        <v>0.6951372800467652</v>
      </c>
    </row>
    <row r="6" spans="1:12" ht="15">
      <c r="A6" s="6" t="s">
        <v>9</v>
      </c>
      <c r="B6" s="6">
        <v>1</v>
      </c>
      <c r="C6" s="6">
        <v>5</v>
      </c>
      <c r="D6" s="6">
        <v>5</v>
      </c>
      <c r="E6" s="29">
        <v>101</v>
      </c>
      <c r="F6" s="7">
        <f t="shared" si="0"/>
        <v>310</v>
      </c>
      <c r="G6" s="31">
        <f t="shared" si="1"/>
        <v>224.0776622440494</v>
      </c>
      <c r="H6" s="32">
        <f t="shared" si="4"/>
        <v>184.0323323651018</v>
      </c>
      <c r="I6" s="11">
        <f>SLOPE(E2:E367,D2:D367)</f>
        <v>-0.22605939968829758</v>
      </c>
      <c r="J6" s="15" t="s">
        <v>13</v>
      </c>
      <c r="K6" s="10">
        <f t="shared" si="2"/>
        <v>310</v>
      </c>
      <c r="L6" s="10">
        <f ca="1" t="shared" si="3"/>
        <v>0.15455433928127604</v>
      </c>
    </row>
    <row r="7" spans="1:12" ht="13.5" thickBot="1">
      <c r="A7" s="6" t="s">
        <v>9</v>
      </c>
      <c r="B7" s="6">
        <v>1</v>
      </c>
      <c r="C7" s="6">
        <v>6</v>
      </c>
      <c r="D7" s="6">
        <v>6</v>
      </c>
      <c r="E7" s="29">
        <v>224</v>
      </c>
      <c r="F7" s="7">
        <f t="shared" si="0"/>
        <v>331</v>
      </c>
      <c r="G7" s="31">
        <f t="shared" si="1"/>
        <v>223.8516028443611</v>
      </c>
      <c r="H7" s="32">
        <f t="shared" si="4"/>
        <v>184.02936672518481</v>
      </c>
      <c r="I7" s="6"/>
      <c r="J7" s="6"/>
      <c r="K7" s="10">
        <f t="shared" si="2"/>
        <v>331</v>
      </c>
      <c r="L7" s="10">
        <f ca="1" t="shared" si="3"/>
        <v>0.08949308141200163</v>
      </c>
    </row>
    <row r="8" spans="1:12" ht="18.75" customHeight="1" thickTop="1">
      <c r="A8" s="6" t="s">
        <v>9</v>
      </c>
      <c r="B8" s="6">
        <v>1</v>
      </c>
      <c r="C8" s="6">
        <v>7</v>
      </c>
      <c r="D8" s="6">
        <v>7</v>
      </c>
      <c r="E8" s="29">
        <v>306</v>
      </c>
      <c r="F8" s="7">
        <f t="shared" si="0"/>
        <v>317</v>
      </c>
      <c r="G8" s="31">
        <f t="shared" si="1"/>
        <v>223.62554344467281</v>
      </c>
      <c r="H8" s="32">
        <f t="shared" si="4"/>
        <v>184.02640108526782</v>
      </c>
      <c r="I8" s="16" t="s">
        <v>14</v>
      </c>
      <c r="J8" s="6"/>
      <c r="K8" s="10">
        <f t="shared" si="2"/>
        <v>317</v>
      </c>
      <c r="L8" s="10">
        <f ca="1" t="shared" si="3"/>
        <v>0.12287954726798489</v>
      </c>
    </row>
    <row r="9" spans="1:12" ht="18.75" customHeight="1" thickBot="1">
      <c r="A9" s="6" t="s">
        <v>9</v>
      </c>
      <c r="B9" s="6">
        <v>1</v>
      </c>
      <c r="C9" s="6">
        <v>8</v>
      </c>
      <c r="D9" s="6">
        <v>8</v>
      </c>
      <c r="E9" s="29">
        <v>199</v>
      </c>
      <c r="F9" s="7">
        <f t="shared" si="0"/>
        <v>360</v>
      </c>
      <c r="G9" s="31">
        <f t="shared" si="1"/>
        <v>223.39948404498452</v>
      </c>
      <c r="H9" s="32">
        <f t="shared" si="4"/>
        <v>184.0234354453508</v>
      </c>
      <c r="I9" s="17" t="s">
        <v>15</v>
      </c>
      <c r="J9" s="6"/>
      <c r="K9" s="10">
        <f t="shared" si="2"/>
        <v>360</v>
      </c>
      <c r="L9" s="10">
        <f ca="1" t="shared" si="3"/>
        <v>0.011360718879586784</v>
      </c>
    </row>
    <row r="10" spans="1:12" ht="13.5" thickTop="1">
      <c r="A10" s="6" t="s">
        <v>9</v>
      </c>
      <c r="B10" s="6">
        <v>1</v>
      </c>
      <c r="C10" s="6">
        <v>9</v>
      </c>
      <c r="D10" s="6">
        <v>9</v>
      </c>
      <c r="E10" s="29">
        <v>194</v>
      </c>
      <c r="F10" s="7">
        <f t="shared" si="0"/>
        <v>78</v>
      </c>
      <c r="G10" s="31">
        <f t="shared" si="1"/>
        <v>223.17342464529622</v>
      </c>
      <c r="H10" s="32">
        <f t="shared" si="4"/>
        <v>184.0204698054338</v>
      </c>
      <c r="I10" s="6"/>
      <c r="J10" s="6"/>
      <c r="K10" s="10">
        <f t="shared" si="2"/>
        <v>78</v>
      </c>
      <c r="L10" s="10">
        <f ca="1" t="shared" si="3"/>
        <v>0.7849471164218045</v>
      </c>
    </row>
    <row r="11" spans="1:12" ht="12.75">
      <c r="A11" s="6" t="s">
        <v>9</v>
      </c>
      <c r="B11" s="6">
        <v>1</v>
      </c>
      <c r="C11" s="6">
        <v>10</v>
      </c>
      <c r="D11" s="6">
        <v>10</v>
      </c>
      <c r="E11" s="29">
        <v>325</v>
      </c>
      <c r="F11" s="7">
        <f t="shared" si="0"/>
        <v>303</v>
      </c>
      <c r="G11" s="31">
        <f t="shared" si="1"/>
        <v>222.94736524560793</v>
      </c>
      <c r="H11" s="32">
        <f t="shared" si="4"/>
        <v>184.0175041655168</v>
      </c>
      <c r="I11" s="6"/>
      <c r="J11" s="6"/>
      <c r="K11" s="10">
        <f t="shared" si="2"/>
        <v>303</v>
      </c>
      <c r="L11" s="10">
        <f ca="1" t="shared" si="3"/>
        <v>0.17695737854137406</v>
      </c>
    </row>
    <row r="12" spans="1:12" ht="12.75">
      <c r="A12" s="6" t="s">
        <v>9</v>
      </c>
      <c r="B12" s="6">
        <v>1</v>
      </c>
      <c r="C12" s="6">
        <v>11</v>
      </c>
      <c r="D12" s="6">
        <v>11</v>
      </c>
      <c r="E12" s="29">
        <v>329</v>
      </c>
      <c r="F12" s="7">
        <f t="shared" si="0"/>
        <v>325</v>
      </c>
      <c r="G12" s="31">
        <f t="shared" si="1"/>
        <v>222.72130584591963</v>
      </c>
      <c r="H12" s="32">
        <f t="shared" si="4"/>
        <v>184.0145385255998</v>
      </c>
      <c r="I12" s="18" t="s">
        <v>32</v>
      </c>
      <c r="J12" s="6"/>
      <c r="K12" s="10">
        <f t="shared" si="2"/>
        <v>325</v>
      </c>
      <c r="L12" s="10">
        <f ca="1" t="shared" si="3"/>
        <v>0.1097416548345791</v>
      </c>
    </row>
    <row r="13" spans="1:12" ht="12.75">
      <c r="A13" s="6" t="s">
        <v>9</v>
      </c>
      <c r="B13" s="6">
        <v>1</v>
      </c>
      <c r="C13" s="6">
        <v>12</v>
      </c>
      <c r="D13" s="6">
        <v>12</v>
      </c>
      <c r="E13" s="29">
        <v>221</v>
      </c>
      <c r="F13" s="7">
        <f t="shared" si="0"/>
        <v>6</v>
      </c>
      <c r="G13" s="31">
        <f t="shared" si="1"/>
        <v>222.49524644623133</v>
      </c>
      <c r="H13" s="32">
        <f t="shared" si="4"/>
        <v>184.0115728856828</v>
      </c>
      <c r="I13" s="18" t="s">
        <v>16</v>
      </c>
      <c r="J13" s="6"/>
      <c r="K13" s="10">
        <f t="shared" si="2"/>
        <v>6</v>
      </c>
      <c r="L13" s="10">
        <f ca="1" t="shared" si="3"/>
        <v>0.9841191304012682</v>
      </c>
    </row>
    <row r="14" spans="1:12" ht="12.75">
      <c r="A14" s="6" t="s">
        <v>9</v>
      </c>
      <c r="B14" s="6">
        <v>1</v>
      </c>
      <c r="C14" s="6">
        <v>13</v>
      </c>
      <c r="D14" s="6">
        <v>13</v>
      </c>
      <c r="E14" s="29">
        <v>318</v>
      </c>
      <c r="F14" s="7">
        <f t="shared" si="0"/>
        <v>280</v>
      </c>
      <c r="G14" s="31">
        <f t="shared" si="1"/>
        <v>222.26918704654304</v>
      </c>
      <c r="H14" s="32">
        <f t="shared" si="4"/>
        <v>184.0086072457658</v>
      </c>
      <c r="I14" s="18"/>
      <c r="J14" s="6"/>
      <c r="K14" s="10">
        <f t="shared" si="2"/>
        <v>280</v>
      </c>
      <c r="L14" s="10">
        <f ca="1" t="shared" si="3"/>
        <v>0.24530667085491586</v>
      </c>
    </row>
    <row r="15" spans="1:12" ht="12.75">
      <c r="A15" s="6" t="s">
        <v>9</v>
      </c>
      <c r="B15" s="6">
        <v>1</v>
      </c>
      <c r="C15" s="6">
        <v>14</v>
      </c>
      <c r="D15" s="6">
        <v>14</v>
      </c>
      <c r="E15" s="29">
        <v>238</v>
      </c>
      <c r="F15" s="7">
        <f t="shared" si="0"/>
        <v>233</v>
      </c>
      <c r="G15" s="31">
        <f t="shared" si="1"/>
        <v>222.04312764685474</v>
      </c>
      <c r="H15" s="32">
        <f t="shared" si="4"/>
        <v>184.0056416058488</v>
      </c>
      <c r="I15" s="19">
        <f>CORREL(D2:D367,F2:F367)</f>
        <v>-0.0029656399170017336</v>
      </c>
      <c r="J15" s="8"/>
      <c r="K15" s="10">
        <f t="shared" si="2"/>
        <v>233</v>
      </c>
      <c r="L15" s="10">
        <f ca="1" t="shared" si="3"/>
        <v>0.3681414661286908</v>
      </c>
    </row>
    <row r="16" spans="1:12" ht="24.75" customHeight="1">
      <c r="A16" s="6" t="s">
        <v>9</v>
      </c>
      <c r="B16" s="6">
        <v>1</v>
      </c>
      <c r="C16" s="6">
        <v>15</v>
      </c>
      <c r="D16" s="6">
        <v>15</v>
      </c>
      <c r="E16" s="29">
        <v>17</v>
      </c>
      <c r="F16" s="7">
        <f t="shared" si="0"/>
        <v>94</v>
      </c>
      <c r="G16" s="31">
        <f t="shared" si="1"/>
        <v>221.81706824716645</v>
      </c>
      <c r="H16" s="32">
        <f t="shared" si="4"/>
        <v>184.0026759659318</v>
      </c>
      <c r="I16" s="20" t="str">
        <f>"now: r = "&amp;ROUND(I15,2)</f>
        <v>now: r = 0</v>
      </c>
      <c r="J16" s="20"/>
      <c r="K16" s="10">
        <f t="shared" si="2"/>
        <v>94</v>
      </c>
      <c r="L16" s="10">
        <f ca="1" t="shared" si="3"/>
        <v>0.7286658498724137</v>
      </c>
    </row>
    <row r="17" spans="1:12" ht="24.75" customHeight="1">
      <c r="A17" s="6" t="s">
        <v>9</v>
      </c>
      <c r="B17" s="6">
        <v>1</v>
      </c>
      <c r="C17" s="6">
        <v>16</v>
      </c>
      <c r="D17" s="6">
        <v>16</v>
      </c>
      <c r="E17" s="29">
        <v>121</v>
      </c>
      <c r="F17" s="7">
        <f t="shared" si="0"/>
        <v>203</v>
      </c>
      <c r="G17" s="31">
        <f t="shared" si="1"/>
        <v>221.59100884747815</v>
      </c>
      <c r="H17" s="32">
        <f t="shared" si="4"/>
        <v>183.9997103260148</v>
      </c>
      <c r="I17" s="21">
        <f>I15*SQRT(366)/SQRT(1-I15^2)</f>
        <v>-0.056736281814696005</v>
      </c>
      <c r="J17" s="22" t="s">
        <v>11</v>
      </c>
      <c r="K17" s="10">
        <f t="shared" si="2"/>
        <v>203</v>
      </c>
      <c r="L17" s="10">
        <f ca="1" t="shared" si="3"/>
        <v>0.4386385969746698</v>
      </c>
    </row>
    <row r="18" spans="1:12" ht="16.5">
      <c r="A18" s="6" t="s">
        <v>9</v>
      </c>
      <c r="B18" s="6">
        <v>1</v>
      </c>
      <c r="C18" s="6">
        <v>17</v>
      </c>
      <c r="D18" s="6">
        <v>17</v>
      </c>
      <c r="E18" s="29">
        <v>235</v>
      </c>
      <c r="F18" s="7">
        <f t="shared" si="0"/>
        <v>336</v>
      </c>
      <c r="G18" s="31">
        <f t="shared" si="1"/>
        <v>221.36494944778985</v>
      </c>
      <c r="H18" s="32">
        <f t="shared" si="4"/>
        <v>183.9967446860978</v>
      </c>
      <c r="I18" s="21">
        <f>TDIST(ABS(I17),364,2)</f>
        <v>0.9547864023617213</v>
      </c>
      <c r="J18" s="22" t="s">
        <v>12</v>
      </c>
      <c r="K18" s="10">
        <f t="shared" si="2"/>
        <v>336</v>
      </c>
      <c r="L18" s="10">
        <f ca="1" t="shared" si="3"/>
        <v>0.08098788823190262</v>
      </c>
    </row>
    <row r="19" spans="1:12" ht="13.5" thickBot="1">
      <c r="A19" s="6" t="s">
        <v>9</v>
      </c>
      <c r="B19" s="6">
        <v>1</v>
      </c>
      <c r="C19" s="6">
        <v>18</v>
      </c>
      <c r="D19" s="6">
        <v>18</v>
      </c>
      <c r="E19" s="29">
        <v>140</v>
      </c>
      <c r="F19" s="7">
        <f t="shared" si="0"/>
        <v>156</v>
      </c>
      <c r="G19" s="31">
        <f t="shared" si="1"/>
        <v>221.13889004810153</v>
      </c>
      <c r="H19" s="32">
        <f t="shared" si="4"/>
        <v>183.99377904618078</v>
      </c>
      <c r="I19" s="23"/>
      <c r="J19" s="23"/>
      <c r="K19" s="10">
        <f t="shared" si="2"/>
        <v>156</v>
      </c>
      <c r="L19" s="10">
        <f ca="1" t="shared" si="3"/>
        <v>0.5933773255155756</v>
      </c>
    </row>
    <row r="20" spans="1:12" ht="18" customHeight="1">
      <c r="A20" s="6" t="s">
        <v>9</v>
      </c>
      <c r="B20" s="6">
        <v>1</v>
      </c>
      <c r="C20" s="6">
        <v>19</v>
      </c>
      <c r="D20" s="6">
        <v>19</v>
      </c>
      <c r="E20" s="29">
        <v>58</v>
      </c>
      <c r="F20" s="7">
        <f t="shared" si="0"/>
        <v>80</v>
      </c>
      <c r="G20" s="31">
        <f t="shared" si="1"/>
        <v>220.91283064841326</v>
      </c>
      <c r="H20" s="32">
        <f t="shared" si="4"/>
        <v>183.99081340626378</v>
      </c>
      <c r="I20" s="24" t="s">
        <v>17</v>
      </c>
      <c r="K20" s="10">
        <f t="shared" si="2"/>
        <v>80</v>
      </c>
      <c r="L20" s="10">
        <f ca="1" t="shared" si="3"/>
        <v>0.7700408884684293</v>
      </c>
    </row>
    <row r="21" spans="1:12" ht="18" customHeight="1" thickBot="1">
      <c r="A21" s="6" t="s">
        <v>9</v>
      </c>
      <c r="B21" s="6">
        <v>1</v>
      </c>
      <c r="C21" s="6">
        <v>20</v>
      </c>
      <c r="D21" s="6">
        <v>20</v>
      </c>
      <c r="E21" s="29">
        <v>280</v>
      </c>
      <c r="F21" s="7">
        <f t="shared" si="0"/>
        <v>79</v>
      </c>
      <c r="G21" s="31">
        <f t="shared" si="1"/>
        <v>220.68677124872494</v>
      </c>
      <c r="H21" s="32">
        <f t="shared" si="4"/>
        <v>183.9878477663468</v>
      </c>
      <c r="I21" s="25" t="s">
        <v>18</v>
      </c>
      <c r="K21" s="10">
        <f t="shared" si="2"/>
        <v>79</v>
      </c>
      <c r="L21" s="10">
        <f ca="1" t="shared" si="3"/>
        <v>0.782892648444431</v>
      </c>
    </row>
    <row r="22" spans="1:12" ht="12.75">
      <c r="A22" s="6" t="s">
        <v>9</v>
      </c>
      <c r="B22" s="6">
        <v>1</v>
      </c>
      <c r="C22" s="6">
        <v>21</v>
      </c>
      <c r="D22" s="6">
        <v>21</v>
      </c>
      <c r="E22" s="29">
        <v>186</v>
      </c>
      <c r="F22" s="7">
        <f t="shared" si="0"/>
        <v>366</v>
      </c>
      <c r="G22" s="31">
        <f t="shared" si="1"/>
        <v>220.46071184903667</v>
      </c>
      <c r="H22" s="32">
        <f t="shared" si="4"/>
        <v>183.9848821264298</v>
      </c>
      <c r="J22" s="26"/>
      <c r="K22" s="10">
        <f t="shared" si="2"/>
        <v>366</v>
      </c>
      <c r="L22" s="10">
        <f ca="1" t="shared" si="3"/>
        <v>2.7372756449040025E-05</v>
      </c>
    </row>
    <row r="23" spans="1:12" ht="13.5" customHeight="1">
      <c r="A23" s="6" t="s">
        <v>9</v>
      </c>
      <c r="B23" s="6">
        <v>1</v>
      </c>
      <c r="C23" s="6">
        <v>22</v>
      </c>
      <c r="D23" s="6">
        <v>22</v>
      </c>
      <c r="E23" s="29">
        <v>337</v>
      </c>
      <c r="F23" s="7">
        <f t="shared" si="0"/>
        <v>191</v>
      </c>
      <c r="G23" s="31">
        <f t="shared" si="1"/>
        <v>220.23465244934835</v>
      </c>
      <c r="H23" s="32">
        <f t="shared" si="4"/>
        <v>183.98191648651277</v>
      </c>
      <c r="I23" s="27" t="s">
        <v>19</v>
      </c>
      <c r="K23" s="10">
        <f t="shared" si="2"/>
        <v>191</v>
      </c>
      <c r="L23" s="10">
        <f ca="1" t="shared" si="3"/>
        <v>0.4801548410860221</v>
      </c>
    </row>
    <row r="24" spans="1:12" ht="21" customHeight="1">
      <c r="A24" s="6" t="s">
        <v>9</v>
      </c>
      <c r="B24" s="6">
        <v>1</v>
      </c>
      <c r="C24" s="6">
        <v>23</v>
      </c>
      <c r="D24" s="6">
        <v>23</v>
      </c>
      <c r="E24" s="29">
        <v>118</v>
      </c>
      <c r="F24" s="7">
        <f t="shared" si="0"/>
        <v>65</v>
      </c>
      <c r="G24" s="31">
        <f t="shared" si="1"/>
        <v>220.00859304966005</v>
      </c>
      <c r="H24" s="32">
        <f t="shared" si="4"/>
        <v>183.97895084659578</v>
      </c>
      <c r="I24" s="27" t="s">
        <v>20</v>
      </c>
      <c r="K24" s="10">
        <f t="shared" si="2"/>
        <v>65</v>
      </c>
      <c r="L24" s="10">
        <f ca="1" t="shared" si="3"/>
        <v>0.8120213058227819</v>
      </c>
    </row>
    <row r="25" spans="1:12" ht="18" customHeight="1">
      <c r="A25" s="6" t="s">
        <v>9</v>
      </c>
      <c r="B25" s="6">
        <v>1</v>
      </c>
      <c r="C25" s="6">
        <v>24</v>
      </c>
      <c r="D25" s="6">
        <v>24</v>
      </c>
      <c r="E25" s="29">
        <v>59</v>
      </c>
      <c r="F25" s="7">
        <f t="shared" si="0"/>
        <v>343</v>
      </c>
      <c r="G25" s="31">
        <f t="shared" si="1"/>
        <v>219.78253364997175</v>
      </c>
      <c r="H25" s="32">
        <f t="shared" si="4"/>
        <v>183.97598520667879</v>
      </c>
      <c r="K25" s="10">
        <f t="shared" si="2"/>
        <v>343</v>
      </c>
      <c r="L25" s="10">
        <f ca="1" t="shared" si="3"/>
        <v>0.07257148554072046</v>
      </c>
    </row>
    <row r="26" spans="1:12" ht="12.75">
      <c r="A26" s="6" t="s">
        <v>9</v>
      </c>
      <c r="B26" s="6">
        <v>1</v>
      </c>
      <c r="C26" s="6">
        <v>25</v>
      </c>
      <c r="D26" s="6">
        <v>25</v>
      </c>
      <c r="E26" s="29">
        <v>52</v>
      </c>
      <c r="F26" s="7">
        <f t="shared" si="0"/>
        <v>22</v>
      </c>
      <c r="G26" s="31">
        <f t="shared" si="1"/>
        <v>219.55647425028346</v>
      </c>
      <c r="H26" s="32">
        <f t="shared" si="4"/>
        <v>183.97301956676176</v>
      </c>
      <c r="K26" s="10">
        <f t="shared" si="2"/>
        <v>22</v>
      </c>
      <c r="L26" s="10">
        <f ca="1" t="shared" si="3"/>
        <v>0.9358864954156161</v>
      </c>
    </row>
    <row r="27" spans="1:12" ht="12.75">
      <c r="A27" s="6" t="s">
        <v>9</v>
      </c>
      <c r="B27" s="6">
        <v>1</v>
      </c>
      <c r="C27" s="6">
        <v>26</v>
      </c>
      <c r="D27" s="6">
        <v>26</v>
      </c>
      <c r="E27" s="29">
        <v>92</v>
      </c>
      <c r="F27" s="7">
        <f t="shared" si="0"/>
        <v>170</v>
      </c>
      <c r="G27" s="31">
        <f t="shared" si="1"/>
        <v>219.33041485059516</v>
      </c>
      <c r="H27" s="32">
        <f t="shared" si="4"/>
        <v>183.97005392684477</v>
      </c>
      <c r="K27" s="10">
        <f t="shared" si="2"/>
        <v>170</v>
      </c>
      <c r="L27" s="10">
        <f ca="1" t="shared" si="3"/>
        <v>0.552598476766434</v>
      </c>
    </row>
    <row r="28" spans="1:12" ht="12.75">
      <c r="A28" s="6" t="s">
        <v>9</v>
      </c>
      <c r="B28" s="6">
        <v>1</v>
      </c>
      <c r="C28" s="6">
        <v>27</v>
      </c>
      <c r="D28" s="6">
        <v>27</v>
      </c>
      <c r="E28" s="29">
        <v>355</v>
      </c>
      <c r="F28" s="7">
        <f t="shared" si="0"/>
        <v>272</v>
      </c>
      <c r="G28" s="31">
        <f t="shared" si="1"/>
        <v>219.10435545090687</v>
      </c>
      <c r="H28" s="32">
        <f t="shared" si="4"/>
        <v>183.96708828692778</v>
      </c>
      <c r="K28" s="10">
        <f t="shared" si="2"/>
        <v>272</v>
      </c>
      <c r="L28" s="10">
        <f ca="1" t="shared" si="3"/>
        <v>0.28096732314861583</v>
      </c>
    </row>
    <row r="29" spans="1:12" ht="12.75">
      <c r="A29" s="6" t="s">
        <v>9</v>
      </c>
      <c r="B29" s="6">
        <v>1</v>
      </c>
      <c r="C29" s="6">
        <v>28</v>
      </c>
      <c r="D29" s="6">
        <v>28</v>
      </c>
      <c r="E29" s="29">
        <v>77</v>
      </c>
      <c r="F29" s="7">
        <f t="shared" si="0"/>
        <v>157</v>
      </c>
      <c r="G29" s="31">
        <f t="shared" si="1"/>
        <v>218.87829605121857</v>
      </c>
      <c r="H29" s="32">
        <f t="shared" si="4"/>
        <v>183.96412264701078</v>
      </c>
      <c r="K29" s="10">
        <f t="shared" si="2"/>
        <v>157</v>
      </c>
      <c r="L29" s="10">
        <f ca="1" t="shared" si="3"/>
        <v>0.5914076425560779</v>
      </c>
    </row>
    <row r="30" spans="1:12" ht="12.75">
      <c r="A30" s="6" t="s">
        <v>9</v>
      </c>
      <c r="B30" s="6">
        <v>1</v>
      </c>
      <c r="C30" s="6">
        <v>29</v>
      </c>
      <c r="D30" s="6">
        <v>29</v>
      </c>
      <c r="E30" s="29">
        <v>349</v>
      </c>
      <c r="F30" s="7">
        <f t="shared" si="0"/>
        <v>209</v>
      </c>
      <c r="G30" s="31">
        <f t="shared" si="1"/>
        <v>218.65223665153027</v>
      </c>
      <c r="H30" s="32">
        <f t="shared" si="4"/>
        <v>183.96115700709376</v>
      </c>
      <c r="K30" s="10">
        <f t="shared" si="2"/>
        <v>209</v>
      </c>
      <c r="L30" s="10">
        <f ca="1" t="shared" si="3"/>
        <v>0.42578454324120685</v>
      </c>
    </row>
    <row r="31" spans="1:12" ht="12.75">
      <c r="A31" s="6" t="s">
        <v>9</v>
      </c>
      <c r="B31" s="6">
        <v>1</v>
      </c>
      <c r="C31" s="6">
        <v>30</v>
      </c>
      <c r="D31" s="6">
        <v>30</v>
      </c>
      <c r="E31" s="29">
        <v>164</v>
      </c>
      <c r="F31" s="7">
        <f t="shared" si="0"/>
        <v>54</v>
      </c>
      <c r="G31" s="31">
        <f t="shared" si="1"/>
        <v>218.42617725184198</v>
      </c>
      <c r="H31" s="32">
        <f t="shared" si="4"/>
        <v>183.95819136717677</v>
      </c>
      <c r="K31" s="10">
        <f t="shared" si="2"/>
        <v>54</v>
      </c>
      <c r="L31" s="10">
        <f ca="1" t="shared" si="3"/>
        <v>0.8413261718924332</v>
      </c>
    </row>
    <row r="32" spans="1:12" ht="12.75">
      <c r="A32" s="6" t="s">
        <v>9</v>
      </c>
      <c r="B32" s="6">
        <v>1</v>
      </c>
      <c r="C32" s="6">
        <v>31</v>
      </c>
      <c r="D32" s="6">
        <v>31</v>
      </c>
      <c r="E32" s="29">
        <v>221</v>
      </c>
      <c r="F32" s="7">
        <f t="shared" si="0"/>
        <v>42</v>
      </c>
      <c r="G32" s="31">
        <f t="shared" si="1"/>
        <v>218.20011785215368</v>
      </c>
      <c r="H32" s="32">
        <f t="shared" si="4"/>
        <v>183.95522572725977</v>
      </c>
      <c r="K32" s="10">
        <f t="shared" si="2"/>
        <v>42</v>
      </c>
      <c r="L32" s="10">
        <f ca="1" t="shared" si="3"/>
        <v>0.8756611555872951</v>
      </c>
    </row>
    <row r="33" spans="1:12" ht="12.75">
      <c r="A33" s="6" t="s">
        <v>21</v>
      </c>
      <c r="B33" s="6">
        <v>2</v>
      </c>
      <c r="C33" s="6">
        <v>1</v>
      </c>
      <c r="D33" s="6">
        <v>32</v>
      </c>
      <c r="E33" s="29">
        <v>86</v>
      </c>
      <c r="F33" s="7">
        <f t="shared" si="0"/>
        <v>337</v>
      </c>
      <c r="G33" s="31">
        <f t="shared" si="1"/>
        <v>217.97405845246539</v>
      </c>
      <c r="H33" s="32">
        <f t="shared" si="4"/>
        <v>183.95226008734275</v>
      </c>
      <c r="K33" s="10">
        <f t="shared" si="2"/>
        <v>337</v>
      </c>
      <c r="L33" s="10">
        <f ca="1" t="shared" si="3"/>
        <v>0.07953602282577776</v>
      </c>
    </row>
    <row r="34" spans="1:12" ht="12.75">
      <c r="A34" s="6" t="s">
        <v>21</v>
      </c>
      <c r="B34" s="6">
        <v>2</v>
      </c>
      <c r="C34" s="6">
        <v>2</v>
      </c>
      <c r="D34" s="6">
        <v>33</v>
      </c>
      <c r="E34" s="29">
        <v>144</v>
      </c>
      <c r="F34" s="7">
        <f t="shared" si="0"/>
        <v>249</v>
      </c>
      <c r="G34" s="31">
        <f t="shared" si="1"/>
        <v>217.7479990527771</v>
      </c>
      <c r="H34" s="32">
        <f t="shared" si="4"/>
        <v>183.94929444742576</v>
      </c>
      <c r="K34" s="10">
        <f t="shared" si="2"/>
        <v>249</v>
      </c>
      <c r="L34" s="10">
        <f ca="1" t="shared" si="3"/>
        <v>0.3346071719633983</v>
      </c>
    </row>
    <row r="35" spans="1:12" ht="12.75">
      <c r="A35" s="6" t="s">
        <v>21</v>
      </c>
      <c r="B35" s="6">
        <v>2</v>
      </c>
      <c r="C35" s="6">
        <v>3</v>
      </c>
      <c r="D35" s="6">
        <v>34</v>
      </c>
      <c r="E35" s="29">
        <v>297</v>
      </c>
      <c r="F35" s="7">
        <f t="shared" si="0"/>
        <v>222</v>
      </c>
      <c r="G35" s="31">
        <f t="shared" si="1"/>
        <v>217.5219396530888</v>
      </c>
      <c r="H35" s="32">
        <f t="shared" si="4"/>
        <v>183.94632880750876</v>
      </c>
      <c r="K35" s="10">
        <f t="shared" si="2"/>
        <v>222</v>
      </c>
      <c r="L35" s="10">
        <f ca="1" t="shared" si="3"/>
        <v>0.3883628525345557</v>
      </c>
    </row>
    <row r="36" spans="1:12" ht="12.75">
      <c r="A36" s="6" t="s">
        <v>21</v>
      </c>
      <c r="B36" s="6">
        <v>2</v>
      </c>
      <c r="C36" s="6">
        <v>4</v>
      </c>
      <c r="D36" s="6">
        <v>35</v>
      </c>
      <c r="E36" s="29">
        <v>210</v>
      </c>
      <c r="F36" s="7">
        <f t="shared" si="0"/>
        <v>253</v>
      </c>
      <c r="G36" s="31">
        <f t="shared" si="1"/>
        <v>217.2958802534005</v>
      </c>
      <c r="H36" s="32">
        <f t="shared" si="4"/>
        <v>183.94336316759177</v>
      </c>
      <c r="K36" s="10">
        <f t="shared" si="2"/>
        <v>253</v>
      </c>
      <c r="L36" s="10">
        <f ca="1" t="shared" si="3"/>
        <v>0.32290174187164666</v>
      </c>
    </row>
    <row r="37" spans="1:12" ht="12.75">
      <c r="A37" s="6" t="s">
        <v>21</v>
      </c>
      <c r="B37" s="6">
        <v>2</v>
      </c>
      <c r="C37" s="6">
        <v>5</v>
      </c>
      <c r="D37" s="6">
        <v>36</v>
      </c>
      <c r="E37" s="29">
        <v>214</v>
      </c>
      <c r="F37" s="7">
        <f t="shared" si="0"/>
        <v>207</v>
      </c>
      <c r="G37" s="31">
        <f t="shared" si="1"/>
        <v>217.0698208537122</v>
      </c>
      <c r="H37" s="32">
        <f t="shared" si="4"/>
        <v>183.94039752767475</v>
      </c>
      <c r="K37" s="10">
        <f t="shared" si="2"/>
        <v>207</v>
      </c>
      <c r="L37" s="10">
        <f ca="1" t="shared" si="3"/>
        <v>0.42933392144186655</v>
      </c>
    </row>
    <row r="38" spans="1:12" ht="12.75">
      <c r="A38" s="6" t="s">
        <v>21</v>
      </c>
      <c r="B38" s="6">
        <v>2</v>
      </c>
      <c r="C38" s="6">
        <v>6</v>
      </c>
      <c r="D38" s="6">
        <v>37</v>
      </c>
      <c r="E38" s="29">
        <v>347</v>
      </c>
      <c r="F38" s="7">
        <f t="shared" si="0"/>
        <v>108</v>
      </c>
      <c r="G38" s="31">
        <f t="shared" si="1"/>
        <v>216.84376145402388</v>
      </c>
      <c r="H38" s="32">
        <f t="shared" si="4"/>
        <v>183.93743188775775</v>
      </c>
      <c r="K38" s="10">
        <f t="shared" si="2"/>
        <v>108</v>
      </c>
      <c r="L38" s="10">
        <f ca="1" t="shared" si="3"/>
        <v>0.6997694805713763</v>
      </c>
    </row>
    <row r="39" spans="1:12" ht="12.75">
      <c r="A39" s="6" t="s">
        <v>21</v>
      </c>
      <c r="B39" s="6">
        <v>2</v>
      </c>
      <c r="C39" s="6">
        <v>7</v>
      </c>
      <c r="D39" s="6">
        <v>38</v>
      </c>
      <c r="E39" s="29">
        <v>91</v>
      </c>
      <c r="F39" s="7">
        <f t="shared" si="0"/>
        <v>131</v>
      </c>
      <c r="G39" s="31">
        <f t="shared" si="1"/>
        <v>216.6177020543356</v>
      </c>
      <c r="H39" s="32">
        <f t="shared" si="4"/>
        <v>183.93446624784076</v>
      </c>
      <c r="K39" s="10">
        <f t="shared" si="2"/>
        <v>131</v>
      </c>
      <c r="L39" s="10">
        <f ca="1" t="shared" si="3"/>
        <v>0.6473956914869632</v>
      </c>
    </row>
    <row r="40" spans="1:12" ht="12.75">
      <c r="A40" s="6" t="s">
        <v>21</v>
      </c>
      <c r="B40" s="6">
        <v>2</v>
      </c>
      <c r="C40" s="6">
        <v>8</v>
      </c>
      <c r="D40" s="6">
        <v>39</v>
      </c>
      <c r="E40" s="29">
        <v>181</v>
      </c>
      <c r="F40" s="7">
        <f t="shared" si="0"/>
        <v>270</v>
      </c>
      <c r="G40" s="31">
        <f t="shared" si="1"/>
        <v>216.39164265464728</v>
      </c>
      <c r="H40" s="32">
        <f t="shared" si="4"/>
        <v>183.93150060792377</v>
      </c>
      <c r="K40" s="10">
        <f t="shared" si="2"/>
        <v>270</v>
      </c>
      <c r="L40" s="10">
        <f ca="1" t="shared" si="3"/>
        <v>0.28441309346544585</v>
      </c>
    </row>
    <row r="41" spans="1:12" ht="12.75">
      <c r="A41" s="6" t="s">
        <v>21</v>
      </c>
      <c r="B41" s="6">
        <v>2</v>
      </c>
      <c r="C41" s="6">
        <v>9</v>
      </c>
      <c r="D41" s="6">
        <v>40</v>
      </c>
      <c r="E41" s="29">
        <v>338</v>
      </c>
      <c r="F41" s="7">
        <f t="shared" si="0"/>
        <v>206</v>
      </c>
      <c r="G41" s="31">
        <f t="shared" si="1"/>
        <v>216.16558325495902</v>
      </c>
      <c r="H41" s="32">
        <f t="shared" si="4"/>
        <v>183.92853496800674</v>
      </c>
      <c r="K41" s="10">
        <f t="shared" si="2"/>
        <v>206</v>
      </c>
      <c r="L41" s="10">
        <f ca="1" t="shared" si="3"/>
        <v>0.4323179241437174</v>
      </c>
    </row>
    <row r="42" spans="1:12" ht="12.75">
      <c r="A42" s="6" t="s">
        <v>21</v>
      </c>
      <c r="B42" s="6">
        <v>2</v>
      </c>
      <c r="C42" s="6">
        <v>10</v>
      </c>
      <c r="D42" s="6">
        <v>41</v>
      </c>
      <c r="E42" s="29">
        <v>216</v>
      </c>
      <c r="F42" s="7">
        <f t="shared" si="0"/>
        <v>363</v>
      </c>
      <c r="G42" s="31">
        <f t="shared" si="1"/>
        <v>215.9395238552707</v>
      </c>
      <c r="H42" s="32">
        <f t="shared" si="4"/>
        <v>183.92556932808975</v>
      </c>
      <c r="K42" s="10">
        <f t="shared" si="2"/>
        <v>363</v>
      </c>
      <c r="L42" s="10">
        <f ca="1" t="shared" si="3"/>
        <v>0.005660015448484046</v>
      </c>
    </row>
    <row r="43" spans="1:12" ht="12.75">
      <c r="A43" s="6" t="s">
        <v>21</v>
      </c>
      <c r="B43" s="6">
        <v>2</v>
      </c>
      <c r="C43" s="6">
        <v>11</v>
      </c>
      <c r="D43" s="6">
        <v>42</v>
      </c>
      <c r="E43" s="29">
        <v>150</v>
      </c>
      <c r="F43" s="7">
        <f t="shared" si="0"/>
        <v>72</v>
      </c>
      <c r="G43" s="31">
        <f t="shared" si="1"/>
        <v>215.7134644555824</v>
      </c>
      <c r="H43" s="32">
        <f t="shared" si="4"/>
        <v>183.92260368817276</v>
      </c>
      <c r="K43" s="10">
        <f t="shared" si="2"/>
        <v>72</v>
      </c>
      <c r="L43" s="10">
        <f ca="1" t="shared" si="3"/>
        <v>0.7983387195618121</v>
      </c>
    </row>
    <row r="44" spans="1:12" ht="12.75">
      <c r="A44" s="6" t="s">
        <v>21</v>
      </c>
      <c r="B44" s="6">
        <v>2</v>
      </c>
      <c r="C44" s="6">
        <v>12</v>
      </c>
      <c r="D44" s="6">
        <v>43</v>
      </c>
      <c r="E44" s="29">
        <v>68</v>
      </c>
      <c r="F44" s="7">
        <f t="shared" si="0"/>
        <v>110</v>
      </c>
      <c r="G44" s="31">
        <f t="shared" si="1"/>
        <v>215.4874050558941</v>
      </c>
      <c r="H44" s="32">
        <f t="shared" si="4"/>
        <v>183.91963804825573</v>
      </c>
      <c r="K44" s="10">
        <f t="shared" si="2"/>
        <v>110</v>
      </c>
      <c r="L44" s="10">
        <f ca="1" t="shared" si="3"/>
        <v>0.6958918165564683</v>
      </c>
    </row>
    <row r="45" spans="1:12" ht="12.75">
      <c r="A45" s="6" t="s">
        <v>21</v>
      </c>
      <c r="B45" s="6">
        <v>2</v>
      </c>
      <c r="C45" s="6">
        <v>13</v>
      </c>
      <c r="D45" s="6">
        <v>44</v>
      </c>
      <c r="E45" s="29">
        <v>152</v>
      </c>
      <c r="F45" s="7">
        <f t="shared" si="0"/>
        <v>168</v>
      </c>
      <c r="G45" s="31">
        <f t="shared" si="1"/>
        <v>215.2613456562058</v>
      </c>
      <c r="H45" s="32">
        <f t="shared" si="4"/>
        <v>183.91667240833874</v>
      </c>
      <c r="K45" s="10">
        <f t="shared" si="2"/>
        <v>168</v>
      </c>
      <c r="L45" s="10">
        <f ca="1" t="shared" si="3"/>
        <v>0.5648574010747325</v>
      </c>
    </row>
    <row r="46" spans="1:12" ht="12.75">
      <c r="A46" s="6" t="s">
        <v>21</v>
      </c>
      <c r="B46" s="6">
        <v>2</v>
      </c>
      <c r="C46" s="6">
        <v>14</v>
      </c>
      <c r="D46" s="6">
        <v>45</v>
      </c>
      <c r="E46" s="29">
        <v>4</v>
      </c>
      <c r="F46" s="7">
        <f t="shared" si="0"/>
        <v>121</v>
      </c>
      <c r="G46" s="31">
        <f t="shared" si="1"/>
        <v>215.0352862565175</v>
      </c>
      <c r="H46" s="32">
        <f t="shared" si="4"/>
        <v>183.91370676842175</v>
      </c>
      <c r="K46" s="10">
        <f t="shared" si="2"/>
        <v>121</v>
      </c>
      <c r="L46" s="10">
        <f ca="1" t="shared" si="3"/>
        <v>0.6758629549476609</v>
      </c>
    </row>
    <row r="47" spans="1:12" ht="12.75">
      <c r="A47" s="6" t="s">
        <v>21</v>
      </c>
      <c r="B47" s="6">
        <v>2</v>
      </c>
      <c r="C47" s="6">
        <v>15</v>
      </c>
      <c r="D47" s="6">
        <v>46</v>
      </c>
      <c r="E47" s="29">
        <v>89</v>
      </c>
      <c r="F47" s="7">
        <f t="shared" si="0"/>
        <v>46</v>
      </c>
      <c r="G47" s="31">
        <f t="shared" si="1"/>
        <v>214.8092268568292</v>
      </c>
      <c r="H47" s="32">
        <f t="shared" si="4"/>
        <v>183.91074112850475</v>
      </c>
      <c r="K47" s="10">
        <f t="shared" si="2"/>
        <v>46</v>
      </c>
      <c r="L47" s="10">
        <f ca="1" t="shared" si="3"/>
        <v>0.8614075409777797</v>
      </c>
    </row>
    <row r="48" spans="1:12" ht="12.75">
      <c r="A48" s="6" t="s">
        <v>21</v>
      </c>
      <c r="B48" s="6">
        <v>2</v>
      </c>
      <c r="C48" s="6">
        <v>16</v>
      </c>
      <c r="D48" s="6">
        <v>47</v>
      </c>
      <c r="E48" s="29">
        <v>212</v>
      </c>
      <c r="F48" s="7">
        <f t="shared" si="0"/>
        <v>329</v>
      </c>
      <c r="G48" s="31">
        <f t="shared" si="1"/>
        <v>214.58316745714092</v>
      </c>
      <c r="H48" s="32">
        <f t="shared" si="4"/>
        <v>183.90777548858773</v>
      </c>
      <c r="K48" s="10">
        <f t="shared" si="2"/>
        <v>329</v>
      </c>
      <c r="L48" s="10">
        <f ca="1" t="shared" si="3"/>
        <v>0.09478694277640898</v>
      </c>
    </row>
    <row r="49" spans="1:12" ht="12.75">
      <c r="A49" s="6" t="s">
        <v>21</v>
      </c>
      <c r="B49" s="6">
        <v>2</v>
      </c>
      <c r="C49" s="6">
        <v>17</v>
      </c>
      <c r="D49" s="6">
        <v>48</v>
      </c>
      <c r="E49" s="29">
        <v>189</v>
      </c>
      <c r="F49" s="7">
        <f t="shared" si="0"/>
        <v>322</v>
      </c>
      <c r="G49" s="31">
        <f t="shared" si="1"/>
        <v>214.35710805745262</v>
      </c>
      <c r="H49" s="32">
        <f t="shared" si="4"/>
        <v>183.90480984867074</v>
      </c>
      <c r="K49" s="10">
        <f t="shared" si="2"/>
        <v>322</v>
      </c>
      <c r="L49" s="10">
        <f ca="1" t="shared" si="3"/>
        <v>0.11389200711255398</v>
      </c>
    </row>
    <row r="50" spans="1:12" ht="12.75">
      <c r="A50" s="6" t="s">
        <v>21</v>
      </c>
      <c r="B50" s="6">
        <v>2</v>
      </c>
      <c r="C50" s="6">
        <v>18</v>
      </c>
      <c r="D50" s="6">
        <v>49</v>
      </c>
      <c r="E50" s="29">
        <v>292</v>
      </c>
      <c r="F50" s="7">
        <f t="shared" si="0"/>
        <v>87</v>
      </c>
      <c r="G50" s="31">
        <f t="shared" si="1"/>
        <v>214.13104865776432</v>
      </c>
      <c r="H50" s="32">
        <f t="shared" si="4"/>
        <v>183.90184420875374</v>
      </c>
      <c r="K50" s="10">
        <f t="shared" si="2"/>
        <v>87</v>
      </c>
      <c r="L50" s="10">
        <f ca="1" t="shared" si="3"/>
        <v>0.7447288523926545</v>
      </c>
    </row>
    <row r="51" spans="1:12" ht="12.75">
      <c r="A51" s="6" t="s">
        <v>21</v>
      </c>
      <c r="B51" s="6">
        <v>2</v>
      </c>
      <c r="C51" s="6">
        <v>19</v>
      </c>
      <c r="D51" s="6">
        <v>50</v>
      </c>
      <c r="E51" s="29">
        <v>25</v>
      </c>
      <c r="F51" s="7">
        <f t="shared" si="0"/>
        <v>298</v>
      </c>
      <c r="G51" s="31">
        <f t="shared" si="1"/>
        <v>213.90498925807603</v>
      </c>
      <c r="H51" s="32">
        <f t="shared" si="4"/>
        <v>183.89887856883672</v>
      </c>
      <c r="K51" s="10">
        <f t="shared" si="2"/>
        <v>298</v>
      </c>
      <c r="L51" s="10">
        <f ca="1" t="shared" si="3"/>
        <v>0.1933863482599918</v>
      </c>
    </row>
    <row r="52" spans="1:12" ht="12.75">
      <c r="A52" s="6" t="s">
        <v>21</v>
      </c>
      <c r="B52" s="6">
        <v>2</v>
      </c>
      <c r="C52" s="6">
        <v>20</v>
      </c>
      <c r="D52" s="6">
        <v>51</v>
      </c>
      <c r="E52" s="29">
        <v>302</v>
      </c>
      <c r="F52" s="7">
        <f t="shared" si="0"/>
        <v>196</v>
      </c>
      <c r="G52" s="31">
        <f t="shared" si="1"/>
        <v>213.67892985838773</v>
      </c>
      <c r="H52" s="32">
        <f t="shared" si="4"/>
        <v>183.89591292891973</v>
      </c>
      <c r="K52" s="10">
        <f t="shared" si="2"/>
        <v>196</v>
      </c>
      <c r="L52" s="10">
        <f ca="1" t="shared" si="3"/>
        <v>0.4586532613793679</v>
      </c>
    </row>
    <row r="53" spans="1:12" ht="12.75">
      <c r="A53" s="6" t="s">
        <v>21</v>
      </c>
      <c r="B53" s="6">
        <v>2</v>
      </c>
      <c r="C53" s="6">
        <v>21</v>
      </c>
      <c r="D53" s="6">
        <v>52</v>
      </c>
      <c r="E53" s="29">
        <v>363</v>
      </c>
      <c r="F53" s="7">
        <f t="shared" si="0"/>
        <v>133</v>
      </c>
      <c r="G53" s="31">
        <f t="shared" si="1"/>
        <v>213.45287045869944</v>
      </c>
      <c r="H53" s="32">
        <f t="shared" si="4"/>
        <v>183.89294728900273</v>
      </c>
      <c r="K53" s="10">
        <f t="shared" si="2"/>
        <v>133</v>
      </c>
      <c r="L53" s="10">
        <f ca="1" t="shared" si="3"/>
        <v>0.6450070067721754</v>
      </c>
    </row>
    <row r="54" spans="1:12" ht="12.75">
      <c r="A54" s="6" t="s">
        <v>21</v>
      </c>
      <c r="B54" s="6">
        <v>2</v>
      </c>
      <c r="C54" s="6">
        <v>22</v>
      </c>
      <c r="D54" s="6">
        <v>53</v>
      </c>
      <c r="E54" s="29">
        <v>290</v>
      </c>
      <c r="F54" s="7">
        <f t="shared" si="0"/>
        <v>58</v>
      </c>
      <c r="G54" s="31">
        <f t="shared" si="1"/>
        <v>213.22681105901114</v>
      </c>
      <c r="H54" s="32">
        <f t="shared" si="4"/>
        <v>183.88998164908574</v>
      </c>
      <c r="K54" s="10">
        <f t="shared" si="2"/>
        <v>58</v>
      </c>
      <c r="L54" s="10">
        <f ca="1" t="shared" si="3"/>
        <v>0.8251405095343216</v>
      </c>
    </row>
    <row r="55" spans="1:12" ht="12.75">
      <c r="A55" s="6" t="s">
        <v>21</v>
      </c>
      <c r="B55" s="6">
        <v>2</v>
      </c>
      <c r="C55" s="6">
        <v>23</v>
      </c>
      <c r="D55" s="6">
        <v>54</v>
      </c>
      <c r="E55" s="29">
        <v>57</v>
      </c>
      <c r="F55" s="7">
        <f t="shared" si="0"/>
        <v>33</v>
      </c>
      <c r="G55" s="31">
        <f t="shared" si="1"/>
        <v>213.00075165932284</v>
      </c>
      <c r="H55" s="32">
        <f t="shared" si="4"/>
        <v>183.88701600916872</v>
      </c>
      <c r="K55" s="10">
        <f t="shared" si="2"/>
        <v>33</v>
      </c>
      <c r="L55" s="10">
        <f ca="1" t="shared" si="3"/>
        <v>0.9162711365725045</v>
      </c>
    </row>
    <row r="56" spans="1:12" ht="12.75">
      <c r="A56" s="6" t="s">
        <v>21</v>
      </c>
      <c r="B56" s="6">
        <v>2</v>
      </c>
      <c r="C56" s="6">
        <v>24</v>
      </c>
      <c r="D56" s="6">
        <v>55</v>
      </c>
      <c r="E56" s="29">
        <v>236</v>
      </c>
      <c r="F56" s="7">
        <f t="shared" si="0"/>
        <v>34</v>
      </c>
      <c r="G56" s="31">
        <f t="shared" si="1"/>
        <v>212.77469225963455</v>
      </c>
      <c r="H56" s="32">
        <f t="shared" si="4"/>
        <v>183.88405036925172</v>
      </c>
      <c r="K56" s="10">
        <f t="shared" si="2"/>
        <v>34</v>
      </c>
      <c r="L56" s="10">
        <f ca="1" t="shared" si="3"/>
        <v>0.9101592785664252</v>
      </c>
    </row>
    <row r="57" spans="1:12" ht="12.75">
      <c r="A57" s="6" t="s">
        <v>21</v>
      </c>
      <c r="B57" s="6">
        <v>2</v>
      </c>
      <c r="C57" s="6">
        <v>25</v>
      </c>
      <c r="D57" s="6">
        <v>56</v>
      </c>
      <c r="E57" s="29">
        <v>179</v>
      </c>
      <c r="F57" s="7">
        <f t="shared" si="0"/>
        <v>39</v>
      </c>
      <c r="G57" s="31">
        <f t="shared" si="1"/>
        <v>212.54863285994622</v>
      </c>
      <c r="H57" s="32">
        <f t="shared" si="4"/>
        <v>183.88108472933473</v>
      </c>
      <c r="K57" s="10">
        <f t="shared" si="2"/>
        <v>39</v>
      </c>
      <c r="L57" s="10">
        <f ca="1" t="shared" si="3"/>
        <v>0.8856018008627871</v>
      </c>
    </row>
    <row r="58" spans="1:12" ht="12.75">
      <c r="A58" s="6" t="s">
        <v>21</v>
      </c>
      <c r="B58" s="6">
        <v>2</v>
      </c>
      <c r="C58" s="6">
        <v>26</v>
      </c>
      <c r="D58" s="6">
        <v>57</v>
      </c>
      <c r="E58" s="29">
        <v>365</v>
      </c>
      <c r="F58" s="7">
        <f t="shared" si="0"/>
        <v>104</v>
      </c>
      <c r="G58" s="31">
        <f t="shared" si="1"/>
        <v>212.32257346025796</v>
      </c>
      <c r="H58" s="32">
        <f t="shared" si="4"/>
        <v>183.8781190894177</v>
      </c>
      <c r="K58" s="10">
        <f t="shared" si="2"/>
        <v>104</v>
      </c>
      <c r="L58" s="10">
        <f ca="1" t="shared" si="3"/>
        <v>0.7066132734325947</v>
      </c>
    </row>
    <row r="59" spans="1:12" ht="12.75">
      <c r="A59" s="6" t="s">
        <v>21</v>
      </c>
      <c r="B59" s="6">
        <v>2</v>
      </c>
      <c r="C59" s="6">
        <v>27</v>
      </c>
      <c r="D59" s="6">
        <v>58</v>
      </c>
      <c r="E59" s="29">
        <v>205</v>
      </c>
      <c r="F59" s="7">
        <f t="shared" si="0"/>
        <v>48</v>
      </c>
      <c r="G59" s="31">
        <f t="shared" si="1"/>
        <v>212.09651406056963</v>
      </c>
      <c r="H59" s="32">
        <f t="shared" si="4"/>
        <v>183.87515344950071</v>
      </c>
      <c r="K59" s="10">
        <f t="shared" si="2"/>
        <v>48</v>
      </c>
      <c r="L59" s="10">
        <f ca="1" t="shared" si="3"/>
        <v>0.8602853815127673</v>
      </c>
    </row>
    <row r="60" spans="1:12" ht="12.75">
      <c r="A60" s="6" t="s">
        <v>21</v>
      </c>
      <c r="B60" s="6">
        <v>2</v>
      </c>
      <c r="C60" s="6">
        <v>28</v>
      </c>
      <c r="D60" s="6">
        <v>59</v>
      </c>
      <c r="E60" s="29">
        <v>299</v>
      </c>
      <c r="F60" s="7">
        <f t="shared" si="0"/>
        <v>341</v>
      </c>
      <c r="G60" s="31">
        <f t="shared" si="1"/>
        <v>211.87045466088134</v>
      </c>
      <c r="H60" s="32">
        <f t="shared" si="4"/>
        <v>183.87218780958372</v>
      </c>
      <c r="K60" s="10">
        <f t="shared" si="2"/>
        <v>341</v>
      </c>
      <c r="L60" s="10">
        <f ca="1" t="shared" si="3"/>
        <v>0.07405883688988979</v>
      </c>
    </row>
    <row r="61" spans="1:12" ht="12.75">
      <c r="A61" s="6" t="s">
        <v>21</v>
      </c>
      <c r="B61" s="6">
        <v>2</v>
      </c>
      <c r="C61" s="6">
        <v>29</v>
      </c>
      <c r="D61" s="6">
        <v>60</v>
      </c>
      <c r="E61" s="29">
        <v>285</v>
      </c>
      <c r="F61" s="7">
        <f t="shared" si="0"/>
        <v>175</v>
      </c>
      <c r="G61" s="31">
        <f t="shared" si="1"/>
        <v>211.64439526119304</v>
      </c>
      <c r="H61" s="32">
        <f t="shared" si="4"/>
        <v>183.86922216966673</v>
      </c>
      <c r="K61" s="10">
        <f t="shared" si="2"/>
        <v>175</v>
      </c>
      <c r="L61" s="10">
        <f ca="1" t="shared" si="3"/>
        <v>0.543164095607608</v>
      </c>
    </row>
    <row r="62" spans="1:12" ht="12.75">
      <c r="A62" s="6" t="s">
        <v>22</v>
      </c>
      <c r="B62" s="6">
        <v>3</v>
      </c>
      <c r="C62" s="6">
        <v>1</v>
      </c>
      <c r="D62" s="6">
        <v>61</v>
      </c>
      <c r="E62" s="29">
        <v>108</v>
      </c>
      <c r="F62" s="7">
        <f t="shared" si="0"/>
        <v>139</v>
      </c>
      <c r="G62" s="31">
        <f t="shared" si="1"/>
        <v>211.41833586150474</v>
      </c>
      <c r="H62" s="32">
        <f t="shared" si="4"/>
        <v>183.8662565297497</v>
      </c>
      <c r="K62" s="10">
        <f t="shared" si="2"/>
        <v>139</v>
      </c>
      <c r="L62" s="10">
        <f ca="1" t="shared" si="3"/>
        <v>0.6259099623184738</v>
      </c>
    </row>
    <row r="63" spans="1:12" ht="12.75">
      <c r="A63" s="6" t="s">
        <v>22</v>
      </c>
      <c r="B63" s="6">
        <v>3</v>
      </c>
      <c r="C63" s="6">
        <v>2</v>
      </c>
      <c r="D63" s="6">
        <v>62</v>
      </c>
      <c r="E63" s="29">
        <v>29</v>
      </c>
      <c r="F63" s="7">
        <f t="shared" si="0"/>
        <v>274</v>
      </c>
      <c r="G63" s="31">
        <f t="shared" si="1"/>
        <v>211.19227646181645</v>
      </c>
      <c r="H63" s="32">
        <f t="shared" si="4"/>
        <v>183.8632908898327</v>
      </c>
      <c r="K63" s="10">
        <f t="shared" si="2"/>
        <v>274</v>
      </c>
      <c r="L63" s="10">
        <f ca="1" t="shared" si="3"/>
        <v>0.2730669297316126</v>
      </c>
    </row>
    <row r="64" spans="1:12" ht="12.75">
      <c r="A64" s="6" t="s">
        <v>22</v>
      </c>
      <c r="B64" s="6">
        <v>3</v>
      </c>
      <c r="C64" s="6">
        <v>3</v>
      </c>
      <c r="D64" s="6">
        <v>63</v>
      </c>
      <c r="E64" s="29">
        <v>267</v>
      </c>
      <c r="F64" s="7">
        <f t="shared" si="0"/>
        <v>365</v>
      </c>
      <c r="G64" s="31">
        <f t="shared" si="1"/>
        <v>210.96621706212815</v>
      </c>
      <c r="H64" s="32">
        <f t="shared" si="4"/>
        <v>183.86032524991572</v>
      </c>
      <c r="K64" s="10">
        <f t="shared" si="2"/>
        <v>365</v>
      </c>
      <c r="L64" s="10">
        <f ca="1" t="shared" si="3"/>
        <v>0.001643894167500548</v>
      </c>
    </row>
    <row r="65" spans="1:12" ht="12.75">
      <c r="A65" s="6" t="s">
        <v>22</v>
      </c>
      <c r="B65" s="6">
        <v>3</v>
      </c>
      <c r="C65" s="6">
        <v>4</v>
      </c>
      <c r="D65" s="6">
        <v>64</v>
      </c>
      <c r="E65" s="29">
        <v>275</v>
      </c>
      <c r="F65" s="7">
        <f t="shared" si="0"/>
        <v>238</v>
      </c>
      <c r="G65" s="31">
        <f t="shared" si="1"/>
        <v>210.74015766243986</v>
      </c>
      <c r="H65" s="32">
        <f t="shared" si="4"/>
        <v>183.8573596099987</v>
      </c>
      <c r="K65" s="10">
        <f t="shared" si="2"/>
        <v>238</v>
      </c>
      <c r="L65" s="10">
        <f ca="1" t="shared" si="3"/>
        <v>0.35601161902288325</v>
      </c>
    </row>
    <row r="66" spans="1:12" ht="12.75">
      <c r="A66" s="6" t="s">
        <v>22</v>
      </c>
      <c r="B66" s="6">
        <v>3</v>
      </c>
      <c r="C66" s="6">
        <v>5</v>
      </c>
      <c r="D66" s="6">
        <v>65</v>
      </c>
      <c r="E66" s="29">
        <v>293</v>
      </c>
      <c r="F66" s="7">
        <f aca="true" t="shared" si="5" ref="F66:F129">INDEX($D$2:$D$367,K66)</f>
        <v>151</v>
      </c>
      <c r="G66" s="31">
        <f aca="true" t="shared" si="6" ref="G66:G129">183.5+$I$6*(D66-184.5)</f>
        <v>210.51409826275156</v>
      </c>
      <c r="H66" s="32">
        <f t="shared" si="4"/>
        <v>183.8543939700817</v>
      </c>
      <c r="K66" s="10">
        <f aca="true" t="shared" si="7" ref="K66:K129">RANK(L66,$L$2:$L$367)</f>
        <v>151</v>
      </c>
      <c r="L66" s="10">
        <f aca="true" ca="1" t="shared" si="8" ref="L66:L129">RAND()</f>
        <v>0.60143742373657</v>
      </c>
    </row>
    <row r="67" spans="1:12" ht="12.75">
      <c r="A67" s="6" t="s">
        <v>22</v>
      </c>
      <c r="B67" s="6">
        <v>3</v>
      </c>
      <c r="C67" s="6">
        <v>6</v>
      </c>
      <c r="D67" s="6">
        <v>66</v>
      </c>
      <c r="E67" s="29">
        <v>139</v>
      </c>
      <c r="F67" s="7">
        <f t="shared" si="5"/>
        <v>26</v>
      </c>
      <c r="G67" s="31">
        <f t="shared" si="6"/>
        <v>210.28803886306326</v>
      </c>
      <c r="H67" s="32">
        <f aca="true" t="shared" si="9" ref="H67:H130">183.5+$I$15*(D67-184.5)</f>
        <v>183.8514283301647</v>
      </c>
      <c r="K67" s="10">
        <f t="shared" si="7"/>
        <v>26</v>
      </c>
      <c r="L67" s="10">
        <f ca="1" t="shared" si="8"/>
        <v>0.9282655168544807</v>
      </c>
    </row>
    <row r="68" spans="1:12" ht="12.75">
      <c r="A68" s="6" t="s">
        <v>22</v>
      </c>
      <c r="B68" s="6">
        <v>3</v>
      </c>
      <c r="C68" s="6">
        <v>7</v>
      </c>
      <c r="D68" s="6">
        <v>67</v>
      </c>
      <c r="E68" s="29">
        <v>122</v>
      </c>
      <c r="F68" s="7">
        <f t="shared" si="5"/>
        <v>103</v>
      </c>
      <c r="G68" s="31">
        <f t="shared" si="6"/>
        <v>210.06197946337497</v>
      </c>
      <c r="H68" s="32">
        <f t="shared" si="9"/>
        <v>183.84846269024771</v>
      </c>
      <c r="K68" s="10">
        <f t="shared" si="7"/>
        <v>103</v>
      </c>
      <c r="L68" s="10">
        <f ca="1" t="shared" si="8"/>
        <v>0.7069680278546002</v>
      </c>
    </row>
    <row r="69" spans="1:12" ht="12.75">
      <c r="A69" s="6" t="s">
        <v>22</v>
      </c>
      <c r="B69" s="6">
        <v>3</v>
      </c>
      <c r="C69" s="6">
        <v>8</v>
      </c>
      <c r="D69" s="6">
        <v>68</v>
      </c>
      <c r="E69" s="29">
        <v>213</v>
      </c>
      <c r="F69" s="7">
        <f t="shared" si="5"/>
        <v>241</v>
      </c>
      <c r="G69" s="31">
        <f t="shared" si="6"/>
        <v>209.83592006368667</v>
      </c>
      <c r="H69" s="32">
        <f t="shared" si="9"/>
        <v>183.8454970503307</v>
      </c>
      <c r="K69" s="10">
        <f t="shared" si="7"/>
        <v>241</v>
      </c>
      <c r="L69" s="10">
        <f ca="1" t="shared" si="8"/>
        <v>0.3443285600287709</v>
      </c>
    </row>
    <row r="70" spans="1:12" ht="12.75">
      <c r="A70" s="6" t="s">
        <v>22</v>
      </c>
      <c r="B70" s="6">
        <v>3</v>
      </c>
      <c r="C70" s="6">
        <v>9</v>
      </c>
      <c r="D70" s="6">
        <v>69</v>
      </c>
      <c r="E70" s="29">
        <v>317</v>
      </c>
      <c r="F70" s="7">
        <f t="shared" si="5"/>
        <v>45</v>
      </c>
      <c r="G70" s="31">
        <f t="shared" si="6"/>
        <v>209.60986066399838</v>
      </c>
      <c r="H70" s="32">
        <f t="shared" si="9"/>
        <v>183.8425314104137</v>
      </c>
      <c r="K70" s="10">
        <f t="shared" si="7"/>
        <v>45</v>
      </c>
      <c r="L70" s="10">
        <f ca="1" t="shared" si="8"/>
        <v>0.8621150425587985</v>
      </c>
    </row>
    <row r="71" spans="1:12" ht="12.75">
      <c r="A71" s="6" t="s">
        <v>22</v>
      </c>
      <c r="B71" s="6">
        <v>3</v>
      </c>
      <c r="C71" s="6">
        <v>10</v>
      </c>
      <c r="D71" s="6">
        <v>70</v>
      </c>
      <c r="E71" s="29">
        <v>323</v>
      </c>
      <c r="F71" s="7">
        <f t="shared" si="5"/>
        <v>351</v>
      </c>
      <c r="G71" s="31">
        <f t="shared" si="6"/>
        <v>209.38380126431008</v>
      </c>
      <c r="H71" s="32">
        <f t="shared" si="9"/>
        <v>183.8395657704967</v>
      </c>
      <c r="K71" s="10">
        <f t="shared" si="7"/>
        <v>351</v>
      </c>
      <c r="L71" s="10">
        <f ca="1" t="shared" si="8"/>
        <v>0.043159969960470335</v>
      </c>
    </row>
    <row r="72" spans="1:12" ht="12.75">
      <c r="A72" s="6" t="s">
        <v>22</v>
      </c>
      <c r="B72" s="6">
        <v>3</v>
      </c>
      <c r="C72" s="6">
        <v>11</v>
      </c>
      <c r="D72" s="6">
        <v>71</v>
      </c>
      <c r="E72" s="29">
        <v>136</v>
      </c>
      <c r="F72" s="7">
        <f t="shared" si="5"/>
        <v>335</v>
      </c>
      <c r="G72" s="31">
        <f t="shared" si="6"/>
        <v>209.15774186462178</v>
      </c>
      <c r="H72" s="32">
        <f t="shared" si="9"/>
        <v>183.83660013057968</v>
      </c>
      <c r="K72" s="10">
        <f t="shared" si="7"/>
        <v>335</v>
      </c>
      <c r="L72" s="10">
        <f ca="1" t="shared" si="8"/>
        <v>0.08539198177913931</v>
      </c>
    </row>
    <row r="73" spans="1:12" ht="12.75">
      <c r="A73" s="6" t="s">
        <v>22</v>
      </c>
      <c r="B73" s="6">
        <v>3</v>
      </c>
      <c r="C73" s="6">
        <v>12</v>
      </c>
      <c r="D73" s="6">
        <v>72</v>
      </c>
      <c r="E73" s="29">
        <v>300</v>
      </c>
      <c r="F73" s="7">
        <f t="shared" si="5"/>
        <v>50</v>
      </c>
      <c r="G73" s="31">
        <f t="shared" si="6"/>
        <v>208.9316824649335</v>
      </c>
      <c r="H73" s="32">
        <f t="shared" si="9"/>
        <v>183.8336344906627</v>
      </c>
      <c r="K73" s="10">
        <f t="shared" si="7"/>
        <v>50</v>
      </c>
      <c r="L73" s="10">
        <f ca="1" t="shared" si="8"/>
        <v>0.8459800529271888</v>
      </c>
    </row>
    <row r="74" spans="1:12" ht="12.75">
      <c r="A74" s="6" t="s">
        <v>22</v>
      </c>
      <c r="B74" s="6">
        <v>3</v>
      </c>
      <c r="C74" s="6">
        <v>13</v>
      </c>
      <c r="D74" s="6">
        <v>73</v>
      </c>
      <c r="E74" s="29">
        <v>259</v>
      </c>
      <c r="F74" s="7">
        <f t="shared" si="5"/>
        <v>162</v>
      </c>
      <c r="G74" s="31">
        <f t="shared" si="6"/>
        <v>208.7056230652452</v>
      </c>
      <c r="H74" s="32">
        <f t="shared" si="9"/>
        <v>183.8306688507457</v>
      </c>
      <c r="K74" s="10">
        <f t="shared" si="7"/>
        <v>162</v>
      </c>
      <c r="L74" s="10">
        <f ca="1" t="shared" si="8"/>
        <v>0.5814267979221768</v>
      </c>
    </row>
    <row r="75" spans="1:12" ht="12.75">
      <c r="A75" s="6" t="s">
        <v>22</v>
      </c>
      <c r="B75" s="6">
        <v>3</v>
      </c>
      <c r="C75" s="6">
        <v>14</v>
      </c>
      <c r="D75" s="6">
        <v>74</v>
      </c>
      <c r="E75" s="29">
        <v>354</v>
      </c>
      <c r="F75" s="7">
        <f t="shared" si="5"/>
        <v>214</v>
      </c>
      <c r="G75" s="31">
        <f t="shared" si="6"/>
        <v>208.4795636655569</v>
      </c>
      <c r="H75" s="32">
        <f t="shared" si="9"/>
        <v>183.8277032108287</v>
      </c>
      <c r="K75" s="10">
        <f t="shared" si="7"/>
        <v>214</v>
      </c>
      <c r="L75" s="10">
        <f ca="1" t="shared" si="8"/>
        <v>0.4039093936980862</v>
      </c>
    </row>
    <row r="76" spans="1:12" ht="12.75">
      <c r="A76" s="6" t="s">
        <v>22</v>
      </c>
      <c r="B76" s="6">
        <v>3</v>
      </c>
      <c r="C76" s="6">
        <v>15</v>
      </c>
      <c r="D76" s="6">
        <v>75</v>
      </c>
      <c r="E76" s="29">
        <v>169</v>
      </c>
      <c r="F76" s="7">
        <f t="shared" si="5"/>
        <v>364</v>
      </c>
      <c r="G76" s="31">
        <f t="shared" si="6"/>
        <v>208.25350426586857</v>
      </c>
      <c r="H76" s="32">
        <f t="shared" si="9"/>
        <v>183.82473757091168</v>
      </c>
      <c r="K76" s="10">
        <f t="shared" si="7"/>
        <v>364</v>
      </c>
      <c r="L76" s="10">
        <f ca="1" t="shared" si="8"/>
        <v>0.00548250890460622</v>
      </c>
    </row>
    <row r="77" spans="1:12" ht="12.75">
      <c r="A77" s="6" t="s">
        <v>22</v>
      </c>
      <c r="B77" s="6">
        <v>3</v>
      </c>
      <c r="C77" s="6">
        <v>16</v>
      </c>
      <c r="D77" s="6">
        <v>76</v>
      </c>
      <c r="E77" s="29">
        <v>166</v>
      </c>
      <c r="F77" s="7">
        <f t="shared" si="5"/>
        <v>347</v>
      </c>
      <c r="G77" s="31">
        <f t="shared" si="6"/>
        <v>208.02744486618028</v>
      </c>
      <c r="H77" s="32">
        <f t="shared" si="9"/>
        <v>183.8217719309947</v>
      </c>
      <c r="K77" s="10">
        <f t="shared" si="7"/>
        <v>347</v>
      </c>
      <c r="L77" s="10">
        <f ca="1" t="shared" si="8"/>
        <v>0.055046952137686844</v>
      </c>
    </row>
    <row r="78" spans="1:12" ht="12.75">
      <c r="A78" s="6" t="s">
        <v>22</v>
      </c>
      <c r="B78" s="6">
        <v>3</v>
      </c>
      <c r="C78" s="6">
        <v>17</v>
      </c>
      <c r="D78" s="6">
        <v>77</v>
      </c>
      <c r="E78" s="29">
        <v>33</v>
      </c>
      <c r="F78" s="7">
        <f t="shared" si="5"/>
        <v>57</v>
      </c>
      <c r="G78" s="31">
        <f t="shared" si="6"/>
        <v>207.80138546649198</v>
      </c>
      <c r="H78" s="32">
        <f t="shared" si="9"/>
        <v>183.8188062910777</v>
      </c>
      <c r="K78" s="10">
        <f t="shared" si="7"/>
        <v>57</v>
      </c>
      <c r="L78" s="10">
        <f ca="1" t="shared" si="8"/>
        <v>0.827443944222523</v>
      </c>
    </row>
    <row r="79" spans="1:12" ht="12.75">
      <c r="A79" s="6" t="s">
        <v>22</v>
      </c>
      <c r="B79" s="6">
        <v>3</v>
      </c>
      <c r="C79" s="6">
        <v>18</v>
      </c>
      <c r="D79" s="6">
        <v>78</v>
      </c>
      <c r="E79" s="29">
        <v>332</v>
      </c>
      <c r="F79" s="7">
        <f t="shared" si="5"/>
        <v>177</v>
      </c>
      <c r="G79" s="31">
        <f t="shared" si="6"/>
        <v>207.57532606680368</v>
      </c>
      <c r="H79" s="32">
        <f t="shared" si="9"/>
        <v>183.8158406511607</v>
      </c>
      <c r="K79" s="10">
        <f t="shared" si="7"/>
        <v>177</v>
      </c>
      <c r="L79" s="10">
        <f ca="1" t="shared" si="8"/>
        <v>0.5383032093986913</v>
      </c>
    </row>
    <row r="80" spans="1:12" ht="12.75">
      <c r="A80" s="6" t="s">
        <v>22</v>
      </c>
      <c r="B80" s="6">
        <v>3</v>
      </c>
      <c r="C80" s="6">
        <v>19</v>
      </c>
      <c r="D80" s="6">
        <v>79</v>
      </c>
      <c r="E80" s="29">
        <v>200</v>
      </c>
      <c r="F80" s="7">
        <f t="shared" si="5"/>
        <v>38</v>
      </c>
      <c r="G80" s="31">
        <f t="shared" si="6"/>
        <v>207.3492666671154</v>
      </c>
      <c r="H80" s="32">
        <f t="shared" si="9"/>
        <v>183.81287501124368</v>
      </c>
      <c r="K80" s="10">
        <f t="shared" si="7"/>
        <v>38</v>
      </c>
      <c r="L80" s="10">
        <f ca="1" t="shared" si="8"/>
        <v>0.887146504546763</v>
      </c>
    </row>
    <row r="81" spans="1:12" ht="12.75">
      <c r="A81" s="6" t="s">
        <v>22</v>
      </c>
      <c r="B81" s="6">
        <v>3</v>
      </c>
      <c r="C81" s="6">
        <v>20</v>
      </c>
      <c r="D81" s="6">
        <v>80</v>
      </c>
      <c r="E81" s="29">
        <v>239</v>
      </c>
      <c r="F81" s="7">
        <f t="shared" si="5"/>
        <v>40</v>
      </c>
      <c r="G81" s="31">
        <f t="shared" si="6"/>
        <v>207.1232072674271</v>
      </c>
      <c r="H81" s="32">
        <f t="shared" si="9"/>
        <v>183.80990937132668</v>
      </c>
      <c r="K81" s="10">
        <f t="shared" si="7"/>
        <v>40</v>
      </c>
      <c r="L81" s="10">
        <f ca="1" t="shared" si="8"/>
        <v>0.8771481537605723</v>
      </c>
    </row>
    <row r="82" spans="1:12" ht="12.75">
      <c r="A82" s="6" t="s">
        <v>22</v>
      </c>
      <c r="B82" s="6">
        <v>3</v>
      </c>
      <c r="C82" s="6">
        <v>21</v>
      </c>
      <c r="D82" s="6">
        <v>81</v>
      </c>
      <c r="E82" s="29">
        <v>334</v>
      </c>
      <c r="F82" s="7">
        <f t="shared" si="5"/>
        <v>115</v>
      </c>
      <c r="G82" s="31">
        <f t="shared" si="6"/>
        <v>206.8971478677388</v>
      </c>
      <c r="H82" s="32">
        <f t="shared" si="9"/>
        <v>183.8069437314097</v>
      </c>
      <c r="K82" s="10">
        <f t="shared" si="7"/>
        <v>115</v>
      </c>
      <c r="L82" s="10">
        <f ca="1" t="shared" si="8"/>
        <v>0.6833450825815817</v>
      </c>
    </row>
    <row r="83" spans="1:12" ht="12.75">
      <c r="A83" s="6" t="s">
        <v>22</v>
      </c>
      <c r="B83" s="6">
        <v>3</v>
      </c>
      <c r="C83" s="6">
        <v>22</v>
      </c>
      <c r="D83" s="6">
        <v>82</v>
      </c>
      <c r="E83" s="29">
        <v>265</v>
      </c>
      <c r="F83" s="7">
        <f t="shared" si="5"/>
        <v>243</v>
      </c>
      <c r="G83" s="31">
        <f t="shared" si="6"/>
        <v>206.6710884680505</v>
      </c>
      <c r="H83" s="32">
        <f t="shared" si="9"/>
        <v>183.80397809149267</v>
      </c>
      <c r="K83" s="10">
        <f t="shared" si="7"/>
        <v>243</v>
      </c>
      <c r="L83" s="10">
        <f ca="1" t="shared" si="8"/>
        <v>0.34338303371350776</v>
      </c>
    </row>
    <row r="84" spans="1:12" ht="12.75">
      <c r="A84" s="6" t="s">
        <v>22</v>
      </c>
      <c r="B84" s="6">
        <v>3</v>
      </c>
      <c r="C84" s="6">
        <v>23</v>
      </c>
      <c r="D84" s="6">
        <v>83</v>
      </c>
      <c r="E84" s="29">
        <v>256</v>
      </c>
      <c r="F84" s="7">
        <f t="shared" si="5"/>
        <v>165</v>
      </c>
      <c r="G84" s="31">
        <f t="shared" si="6"/>
        <v>206.4450290683622</v>
      </c>
      <c r="H84" s="32">
        <f t="shared" si="9"/>
        <v>183.80101245157567</v>
      </c>
      <c r="K84" s="10">
        <f t="shared" si="7"/>
        <v>165</v>
      </c>
      <c r="L84" s="10">
        <f ca="1" t="shared" si="8"/>
        <v>0.576101100359665</v>
      </c>
    </row>
    <row r="85" spans="1:12" ht="12.75">
      <c r="A85" s="6" t="s">
        <v>22</v>
      </c>
      <c r="B85" s="6">
        <v>3</v>
      </c>
      <c r="C85" s="6">
        <v>24</v>
      </c>
      <c r="D85" s="6">
        <v>84</v>
      </c>
      <c r="E85" s="29">
        <v>258</v>
      </c>
      <c r="F85" s="7">
        <f t="shared" si="5"/>
        <v>327</v>
      </c>
      <c r="G85" s="31">
        <f t="shared" si="6"/>
        <v>206.2189696686739</v>
      </c>
      <c r="H85" s="32">
        <f t="shared" si="9"/>
        <v>183.79804681165868</v>
      </c>
      <c r="K85" s="10">
        <f t="shared" si="7"/>
        <v>327</v>
      </c>
      <c r="L85" s="10">
        <f ca="1" t="shared" si="8"/>
        <v>0.10023363226991933</v>
      </c>
    </row>
    <row r="86" spans="1:12" ht="12.75">
      <c r="A86" s="6" t="s">
        <v>22</v>
      </c>
      <c r="B86" s="6">
        <v>3</v>
      </c>
      <c r="C86" s="6">
        <v>25</v>
      </c>
      <c r="D86" s="6">
        <v>85</v>
      </c>
      <c r="E86" s="29">
        <v>343</v>
      </c>
      <c r="F86" s="7">
        <f t="shared" si="5"/>
        <v>148</v>
      </c>
      <c r="G86" s="31">
        <f t="shared" si="6"/>
        <v>205.9929102689856</v>
      </c>
      <c r="H86" s="32">
        <f t="shared" si="9"/>
        <v>183.79508117174169</v>
      </c>
      <c r="K86" s="10">
        <f t="shared" si="7"/>
        <v>148</v>
      </c>
      <c r="L86" s="10">
        <f ca="1" t="shared" si="8"/>
        <v>0.6058295228776842</v>
      </c>
    </row>
    <row r="87" spans="1:12" ht="12.75">
      <c r="A87" s="6" t="s">
        <v>22</v>
      </c>
      <c r="B87" s="6">
        <v>3</v>
      </c>
      <c r="C87" s="6">
        <v>26</v>
      </c>
      <c r="D87" s="6">
        <v>86</v>
      </c>
      <c r="E87" s="29">
        <v>170</v>
      </c>
      <c r="F87" s="7">
        <f t="shared" si="5"/>
        <v>345</v>
      </c>
      <c r="G87" s="31">
        <f t="shared" si="6"/>
        <v>205.76685086929731</v>
      </c>
      <c r="H87" s="32">
        <f t="shared" si="9"/>
        <v>183.79211553182466</v>
      </c>
      <c r="K87" s="10">
        <f t="shared" si="7"/>
        <v>345</v>
      </c>
      <c r="L87" s="10">
        <f ca="1" t="shared" si="8"/>
        <v>0.06307118173663184</v>
      </c>
    </row>
    <row r="88" spans="1:12" ht="12.75">
      <c r="A88" s="6" t="s">
        <v>22</v>
      </c>
      <c r="B88" s="6">
        <v>3</v>
      </c>
      <c r="C88" s="6">
        <v>27</v>
      </c>
      <c r="D88" s="6">
        <v>87</v>
      </c>
      <c r="E88" s="29">
        <v>268</v>
      </c>
      <c r="F88" s="7">
        <f t="shared" si="5"/>
        <v>137</v>
      </c>
      <c r="G88" s="31">
        <f t="shared" si="6"/>
        <v>205.54079146960902</v>
      </c>
      <c r="H88" s="32">
        <f t="shared" si="9"/>
        <v>183.78914989190767</v>
      </c>
      <c r="K88" s="10">
        <f t="shared" si="7"/>
        <v>137</v>
      </c>
      <c r="L88" s="10">
        <f ca="1" t="shared" si="8"/>
        <v>0.633402835461311</v>
      </c>
    </row>
    <row r="89" spans="1:12" ht="12.75">
      <c r="A89" s="6" t="s">
        <v>22</v>
      </c>
      <c r="B89" s="6">
        <v>3</v>
      </c>
      <c r="C89" s="6">
        <v>28</v>
      </c>
      <c r="D89" s="6">
        <v>88</v>
      </c>
      <c r="E89" s="29">
        <v>223</v>
      </c>
      <c r="F89" s="7">
        <f t="shared" si="5"/>
        <v>47</v>
      </c>
      <c r="G89" s="31">
        <f t="shared" si="6"/>
        <v>205.31473206992072</v>
      </c>
      <c r="H89" s="32">
        <f t="shared" si="9"/>
        <v>183.78618425199068</v>
      </c>
      <c r="K89" s="10">
        <f t="shared" si="7"/>
        <v>47</v>
      </c>
      <c r="L89" s="10">
        <f ca="1" t="shared" si="8"/>
        <v>0.8605740655357295</v>
      </c>
    </row>
    <row r="90" spans="1:12" ht="12.75">
      <c r="A90" s="6" t="s">
        <v>22</v>
      </c>
      <c r="B90" s="6">
        <v>3</v>
      </c>
      <c r="C90" s="6">
        <v>29</v>
      </c>
      <c r="D90" s="6">
        <v>89</v>
      </c>
      <c r="E90" s="29">
        <v>362</v>
      </c>
      <c r="F90" s="7">
        <f t="shared" si="5"/>
        <v>35</v>
      </c>
      <c r="G90" s="31">
        <f t="shared" si="6"/>
        <v>205.08867267023243</v>
      </c>
      <c r="H90" s="32">
        <f t="shared" si="9"/>
        <v>183.78321861207365</v>
      </c>
      <c r="K90" s="10">
        <f t="shared" si="7"/>
        <v>35</v>
      </c>
      <c r="L90" s="10">
        <f ca="1" t="shared" si="8"/>
        <v>0.9092246264008281</v>
      </c>
    </row>
    <row r="91" spans="1:12" ht="12.75">
      <c r="A91" s="6" t="s">
        <v>22</v>
      </c>
      <c r="B91" s="6">
        <v>3</v>
      </c>
      <c r="C91" s="6">
        <v>30</v>
      </c>
      <c r="D91" s="6">
        <v>90</v>
      </c>
      <c r="E91" s="29">
        <v>217</v>
      </c>
      <c r="F91" s="7">
        <f t="shared" si="5"/>
        <v>105</v>
      </c>
      <c r="G91" s="31">
        <f t="shared" si="6"/>
        <v>204.86261327054413</v>
      </c>
      <c r="H91" s="32">
        <f t="shared" si="9"/>
        <v>183.78025297215666</v>
      </c>
      <c r="K91" s="10">
        <f t="shared" si="7"/>
        <v>105</v>
      </c>
      <c r="L91" s="10">
        <f ca="1" t="shared" si="8"/>
        <v>0.7063828825339442</v>
      </c>
    </row>
    <row r="92" spans="1:12" ht="12.75">
      <c r="A92" s="6" t="s">
        <v>22</v>
      </c>
      <c r="B92" s="6">
        <v>3</v>
      </c>
      <c r="C92" s="6">
        <v>31</v>
      </c>
      <c r="D92" s="6">
        <v>91</v>
      </c>
      <c r="E92" s="29">
        <v>30</v>
      </c>
      <c r="F92" s="7">
        <f t="shared" si="5"/>
        <v>153</v>
      </c>
      <c r="G92" s="31">
        <f t="shared" si="6"/>
        <v>204.63655387085583</v>
      </c>
      <c r="H92" s="32">
        <f t="shared" si="9"/>
        <v>183.77728733223967</v>
      </c>
      <c r="K92" s="10">
        <f t="shared" si="7"/>
        <v>153</v>
      </c>
      <c r="L92" s="10">
        <f ca="1" t="shared" si="8"/>
        <v>0.597616365866088</v>
      </c>
    </row>
    <row r="93" spans="1:12" ht="12.75">
      <c r="A93" s="6" t="s">
        <v>23</v>
      </c>
      <c r="B93" s="6">
        <v>4</v>
      </c>
      <c r="C93" s="6">
        <v>1</v>
      </c>
      <c r="D93" s="6">
        <v>92</v>
      </c>
      <c r="E93" s="29">
        <v>32</v>
      </c>
      <c r="F93" s="7">
        <f t="shared" si="5"/>
        <v>215</v>
      </c>
      <c r="G93" s="31">
        <f t="shared" si="6"/>
        <v>204.4104944711675</v>
      </c>
      <c r="H93" s="32">
        <f t="shared" si="9"/>
        <v>183.77432169232267</v>
      </c>
      <c r="K93" s="10">
        <f t="shared" si="7"/>
        <v>215</v>
      </c>
      <c r="L93" s="10">
        <f ca="1" t="shared" si="8"/>
        <v>0.4016561708504014</v>
      </c>
    </row>
    <row r="94" spans="1:12" ht="12.75">
      <c r="A94" s="6" t="s">
        <v>23</v>
      </c>
      <c r="B94" s="6">
        <v>4</v>
      </c>
      <c r="C94" s="6">
        <v>2</v>
      </c>
      <c r="D94" s="6">
        <v>93</v>
      </c>
      <c r="E94" s="29">
        <v>271</v>
      </c>
      <c r="F94" s="7">
        <f t="shared" si="5"/>
        <v>41</v>
      </c>
      <c r="G94" s="31">
        <f t="shared" si="6"/>
        <v>204.18443507147924</v>
      </c>
      <c r="H94" s="32">
        <f t="shared" si="9"/>
        <v>183.77135605240565</v>
      </c>
      <c r="K94" s="10">
        <f t="shared" si="7"/>
        <v>41</v>
      </c>
      <c r="L94" s="10">
        <f ca="1" t="shared" si="8"/>
        <v>0.8765809217920832</v>
      </c>
    </row>
    <row r="95" spans="1:12" ht="12.75">
      <c r="A95" s="6" t="s">
        <v>23</v>
      </c>
      <c r="B95" s="6">
        <v>4</v>
      </c>
      <c r="C95" s="6">
        <v>3</v>
      </c>
      <c r="D95" s="6">
        <v>94</v>
      </c>
      <c r="E95" s="29">
        <v>83</v>
      </c>
      <c r="F95" s="7">
        <f t="shared" si="5"/>
        <v>324</v>
      </c>
      <c r="G95" s="31">
        <f t="shared" si="6"/>
        <v>203.95837567179092</v>
      </c>
      <c r="H95" s="32">
        <f t="shared" si="9"/>
        <v>183.76839041248866</v>
      </c>
      <c r="K95" s="10">
        <f t="shared" si="7"/>
        <v>324</v>
      </c>
      <c r="L95" s="10">
        <f ca="1" t="shared" si="8"/>
        <v>0.11255992004953441</v>
      </c>
    </row>
    <row r="96" spans="1:12" ht="12.75">
      <c r="A96" s="6" t="s">
        <v>23</v>
      </c>
      <c r="B96" s="6">
        <v>4</v>
      </c>
      <c r="C96" s="6">
        <v>4</v>
      </c>
      <c r="D96" s="6">
        <v>95</v>
      </c>
      <c r="E96" s="29">
        <v>81</v>
      </c>
      <c r="F96" s="7">
        <f t="shared" si="5"/>
        <v>126</v>
      </c>
      <c r="G96" s="31">
        <f t="shared" si="6"/>
        <v>203.73231627210262</v>
      </c>
      <c r="H96" s="32">
        <f t="shared" si="9"/>
        <v>183.76542477257166</v>
      </c>
      <c r="K96" s="10">
        <f t="shared" si="7"/>
        <v>126</v>
      </c>
      <c r="L96" s="10">
        <f ca="1" t="shared" si="8"/>
        <v>0.6623018064774442</v>
      </c>
    </row>
    <row r="97" spans="1:12" ht="12.75">
      <c r="A97" s="6" t="s">
        <v>23</v>
      </c>
      <c r="B97" s="6">
        <v>4</v>
      </c>
      <c r="C97" s="6">
        <v>5</v>
      </c>
      <c r="D97" s="6">
        <v>96</v>
      </c>
      <c r="E97" s="29">
        <v>269</v>
      </c>
      <c r="F97" s="7">
        <f t="shared" si="5"/>
        <v>119</v>
      </c>
      <c r="G97" s="31">
        <f t="shared" si="6"/>
        <v>203.50625687241433</v>
      </c>
      <c r="H97" s="32">
        <f t="shared" si="9"/>
        <v>183.76245913265464</v>
      </c>
      <c r="K97" s="10">
        <f t="shared" si="7"/>
        <v>119</v>
      </c>
      <c r="L97" s="10">
        <f ca="1" t="shared" si="8"/>
        <v>0.6773684149793553</v>
      </c>
    </row>
    <row r="98" spans="1:12" ht="12.75">
      <c r="A98" s="6" t="s">
        <v>23</v>
      </c>
      <c r="B98" s="6">
        <v>4</v>
      </c>
      <c r="C98" s="6">
        <v>6</v>
      </c>
      <c r="D98" s="6">
        <v>97</v>
      </c>
      <c r="E98" s="29">
        <v>253</v>
      </c>
      <c r="F98" s="7">
        <f t="shared" si="5"/>
        <v>132</v>
      </c>
      <c r="G98" s="31">
        <f t="shared" si="6"/>
        <v>203.28019747272603</v>
      </c>
      <c r="H98" s="32">
        <f t="shared" si="9"/>
        <v>183.75949349273765</v>
      </c>
      <c r="K98" s="10">
        <f t="shared" si="7"/>
        <v>132</v>
      </c>
      <c r="L98" s="10">
        <f ca="1" t="shared" si="8"/>
        <v>0.6465305122483187</v>
      </c>
    </row>
    <row r="99" spans="1:12" ht="12.75">
      <c r="A99" s="6" t="s">
        <v>23</v>
      </c>
      <c r="B99" s="6">
        <v>4</v>
      </c>
      <c r="C99" s="6">
        <v>7</v>
      </c>
      <c r="D99" s="6">
        <v>98</v>
      </c>
      <c r="E99" s="29">
        <v>147</v>
      </c>
      <c r="F99" s="7">
        <f t="shared" si="5"/>
        <v>76</v>
      </c>
      <c r="G99" s="31">
        <f t="shared" si="6"/>
        <v>203.05413807303773</v>
      </c>
      <c r="H99" s="32">
        <f t="shared" si="9"/>
        <v>183.75652785282065</v>
      </c>
      <c r="K99" s="10">
        <f t="shared" si="7"/>
        <v>76</v>
      </c>
      <c r="L99" s="10">
        <f ca="1" t="shared" si="8"/>
        <v>0.7874877907379414</v>
      </c>
    </row>
    <row r="100" spans="1:12" ht="12.75">
      <c r="A100" s="6" t="s">
        <v>23</v>
      </c>
      <c r="B100" s="6">
        <v>4</v>
      </c>
      <c r="C100" s="6">
        <v>8</v>
      </c>
      <c r="D100" s="6">
        <v>99</v>
      </c>
      <c r="E100" s="29">
        <v>312</v>
      </c>
      <c r="F100" s="7">
        <f t="shared" si="5"/>
        <v>314</v>
      </c>
      <c r="G100" s="31">
        <f t="shared" si="6"/>
        <v>202.82807867334944</v>
      </c>
      <c r="H100" s="32">
        <f t="shared" si="9"/>
        <v>183.75356221290366</v>
      </c>
      <c r="K100" s="10">
        <f t="shared" si="7"/>
        <v>314</v>
      </c>
      <c r="L100" s="10">
        <f ca="1" t="shared" si="8"/>
        <v>0.12891983732242807</v>
      </c>
    </row>
    <row r="101" spans="1:12" ht="12.75">
      <c r="A101" s="6" t="s">
        <v>23</v>
      </c>
      <c r="B101" s="6">
        <v>4</v>
      </c>
      <c r="C101" s="6">
        <v>9</v>
      </c>
      <c r="D101" s="6">
        <v>100</v>
      </c>
      <c r="E101" s="29">
        <v>219</v>
      </c>
      <c r="F101" s="7">
        <f t="shared" si="5"/>
        <v>250</v>
      </c>
      <c r="G101" s="31">
        <f t="shared" si="6"/>
        <v>202.60201927366114</v>
      </c>
      <c r="H101" s="32">
        <f t="shared" si="9"/>
        <v>183.75059657298664</v>
      </c>
      <c r="K101" s="10">
        <f t="shared" si="7"/>
        <v>250</v>
      </c>
      <c r="L101" s="10">
        <f ca="1" t="shared" si="8"/>
        <v>0.33304934356601734</v>
      </c>
    </row>
    <row r="102" spans="1:12" ht="12.75">
      <c r="A102" s="6" t="s">
        <v>23</v>
      </c>
      <c r="B102" s="6">
        <v>4</v>
      </c>
      <c r="C102" s="6">
        <v>10</v>
      </c>
      <c r="D102" s="6">
        <v>101</v>
      </c>
      <c r="E102" s="29">
        <v>218</v>
      </c>
      <c r="F102" s="7">
        <f t="shared" si="5"/>
        <v>332</v>
      </c>
      <c r="G102" s="31">
        <f t="shared" si="6"/>
        <v>202.37595987397285</v>
      </c>
      <c r="H102" s="32">
        <f t="shared" si="9"/>
        <v>183.74763093306964</v>
      </c>
      <c r="K102" s="10">
        <f t="shared" si="7"/>
        <v>332</v>
      </c>
      <c r="L102" s="10">
        <f ca="1" t="shared" si="8"/>
        <v>0.08893016185629676</v>
      </c>
    </row>
    <row r="103" spans="1:12" ht="12.75">
      <c r="A103" s="6" t="s">
        <v>23</v>
      </c>
      <c r="B103" s="6">
        <v>4</v>
      </c>
      <c r="C103" s="6">
        <v>11</v>
      </c>
      <c r="D103" s="6">
        <v>102</v>
      </c>
      <c r="E103" s="29">
        <v>14</v>
      </c>
      <c r="F103" s="7">
        <f t="shared" si="5"/>
        <v>155</v>
      </c>
      <c r="G103" s="31">
        <f t="shared" si="6"/>
        <v>202.14990047428455</v>
      </c>
      <c r="H103" s="32">
        <f t="shared" si="9"/>
        <v>183.74466529315265</v>
      </c>
      <c r="K103" s="10">
        <f t="shared" si="7"/>
        <v>155</v>
      </c>
      <c r="L103" s="10">
        <f ca="1" t="shared" si="8"/>
        <v>0.5944465906904952</v>
      </c>
    </row>
    <row r="104" spans="1:12" ht="12.75">
      <c r="A104" s="6" t="s">
        <v>23</v>
      </c>
      <c r="B104" s="6">
        <v>4</v>
      </c>
      <c r="C104" s="6">
        <v>12</v>
      </c>
      <c r="D104" s="6">
        <v>103</v>
      </c>
      <c r="E104" s="29">
        <v>346</v>
      </c>
      <c r="F104" s="7">
        <f t="shared" si="5"/>
        <v>275</v>
      </c>
      <c r="G104" s="31">
        <f t="shared" si="6"/>
        <v>201.92384107459625</v>
      </c>
      <c r="H104" s="32">
        <f t="shared" si="9"/>
        <v>183.74169965323563</v>
      </c>
      <c r="K104" s="10">
        <f t="shared" si="7"/>
        <v>275</v>
      </c>
      <c r="L104" s="10">
        <f ca="1" t="shared" si="8"/>
        <v>0.27129417135347467</v>
      </c>
    </row>
    <row r="105" spans="1:12" ht="12.75">
      <c r="A105" s="6" t="s">
        <v>23</v>
      </c>
      <c r="B105" s="6">
        <v>4</v>
      </c>
      <c r="C105" s="6">
        <v>13</v>
      </c>
      <c r="D105" s="6">
        <v>104</v>
      </c>
      <c r="E105" s="29">
        <v>124</v>
      </c>
      <c r="F105" s="7">
        <f t="shared" si="5"/>
        <v>158</v>
      </c>
      <c r="G105" s="31">
        <f t="shared" si="6"/>
        <v>201.69778167490796</v>
      </c>
      <c r="H105" s="32">
        <f t="shared" si="9"/>
        <v>183.73873401331863</v>
      </c>
      <c r="K105" s="10">
        <f t="shared" si="7"/>
        <v>158</v>
      </c>
      <c r="L105" s="10">
        <f ca="1" t="shared" si="8"/>
        <v>0.5913838624746859</v>
      </c>
    </row>
    <row r="106" spans="1:12" ht="12.75">
      <c r="A106" s="6" t="s">
        <v>23</v>
      </c>
      <c r="B106" s="6">
        <v>4</v>
      </c>
      <c r="C106" s="6">
        <v>14</v>
      </c>
      <c r="D106" s="6">
        <v>105</v>
      </c>
      <c r="E106" s="29">
        <v>231</v>
      </c>
      <c r="F106" s="7">
        <f t="shared" si="5"/>
        <v>300</v>
      </c>
      <c r="G106" s="31">
        <f t="shared" si="6"/>
        <v>201.47172227521966</v>
      </c>
      <c r="H106" s="32">
        <f t="shared" si="9"/>
        <v>183.73576837340164</v>
      </c>
      <c r="K106" s="10">
        <f t="shared" si="7"/>
        <v>300</v>
      </c>
      <c r="L106" s="10">
        <f ca="1" t="shared" si="8"/>
        <v>0.1922403638900505</v>
      </c>
    </row>
    <row r="107" spans="1:12" ht="12.75">
      <c r="A107" s="6" t="s">
        <v>23</v>
      </c>
      <c r="B107" s="6">
        <v>4</v>
      </c>
      <c r="C107" s="6">
        <v>15</v>
      </c>
      <c r="D107" s="6">
        <v>106</v>
      </c>
      <c r="E107" s="29">
        <v>273</v>
      </c>
      <c r="F107" s="7">
        <f t="shared" si="5"/>
        <v>294</v>
      </c>
      <c r="G107" s="31">
        <f t="shared" si="6"/>
        <v>201.24566287553137</v>
      </c>
      <c r="H107" s="32">
        <f t="shared" si="9"/>
        <v>183.73280273348465</v>
      </c>
      <c r="K107" s="10">
        <f t="shared" si="7"/>
        <v>294</v>
      </c>
      <c r="L107" s="10">
        <f ca="1" t="shared" si="8"/>
        <v>0.2039407641859725</v>
      </c>
    </row>
    <row r="108" spans="1:12" ht="12.75">
      <c r="A108" s="6" t="s">
        <v>23</v>
      </c>
      <c r="B108" s="6">
        <v>4</v>
      </c>
      <c r="C108" s="6">
        <v>16</v>
      </c>
      <c r="D108" s="6">
        <v>107</v>
      </c>
      <c r="E108" s="29">
        <v>148</v>
      </c>
      <c r="F108" s="7">
        <f t="shared" si="5"/>
        <v>323</v>
      </c>
      <c r="G108" s="31">
        <f t="shared" si="6"/>
        <v>201.01960347584307</v>
      </c>
      <c r="H108" s="32">
        <f t="shared" si="9"/>
        <v>183.72983709356762</v>
      </c>
      <c r="K108" s="10">
        <f t="shared" si="7"/>
        <v>323</v>
      </c>
      <c r="L108" s="10">
        <f ca="1" t="shared" si="8"/>
        <v>0.11357207043602102</v>
      </c>
    </row>
    <row r="109" spans="1:12" ht="12.75">
      <c r="A109" s="6" t="s">
        <v>23</v>
      </c>
      <c r="B109" s="6">
        <v>4</v>
      </c>
      <c r="C109" s="6">
        <v>17</v>
      </c>
      <c r="D109" s="6">
        <v>108</v>
      </c>
      <c r="E109" s="29">
        <v>260</v>
      </c>
      <c r="F109" s="7">
        <f t="shared" si="5"/>
        <v>150</v>
      </c>
      <c r="G109" s="31">
        <f t="shared" si="6"/>
        <v>200.79354407615477</v>
      </c>
      <c r="H109" s="32">
        <f t="shared" si="9"/>
        <v>183.72687145365063</v>
      </c>
      <c r="K109" s="10">
        <f t="shared" si="7"/>
        <v>150</v>
      </c>
      <c r="L109" s="10">
        <f ca="1" t="shared" si="8"/>
        <v>0.6026307521624403</v>
      </c>
    </row>
    <row r="110" spans="1:12" ht="12.75">
      <c r="A110" s="6" t="s">
        <v>23</v>
      </c>
      <c r="B110" s="6">
        <v>4</v>
      </c>
      <c r="C110" s="6">
        <v>18</v>
      </c>
      <c r="D110" s="6">
        <v>109</v>
      </c>
      <c r="E110" s="29">
        <v>90</v>
      </c>
      <c r="F110" s="7">
        <f t="shared" si="5"/>
        <v>130</v>
      </c>
      <c r="G110" s="31">
        <f t="shared" si="6"/>
        <v>200.56748467646648</v>
      </c>
      <c r="H110" s="32">
        <f t="shared" si="9"/>
        <v>183.72390581373364</v>
      </c>
      <c r="K110" s="10">
        <f t="shared" si="7"/>
        <v>130</v>
      </c>
      <c r="L110" s="10">
        <f ca="1" t="shared" si="8"/>
        <v>0.647943987326471</v>
      </c>
    </row>
    <row r="111" spans="1:12" ht="12.75">
      <c r="A111" s="6" t="s">
        <v>23</v>
      </c>
      <c r="B111" s="6">
        <v>4</v>
      </c>
      <c r="C111" s="6">
        <v>19</v>
      </c>
      <c r="D111" s="6">
        <v>110</v>
      </c>
      <c r="E111" s="29">
        <v>336</v>
      </c>
      <c r="F111" s="7">
        <f t="shared" si="5"/>
        <v>125</v>
      </c>
      <c r="G111" s="31">
        <f t="shared" si="6"/>
        <v>200.34142527677818</v>
      </c>
      <c r="H111" s="32">
        <f t="shared" si="9"/>
        <v>183.72094017381662</v>
      </c>
      <c r="K111" s="10">
        <f t="shared" si="7"/>
        <v>125</v>
      </c>
      <c r="L111" s="10">
        <f ca="1" t="shared" si="8"/>
        <v>0.669226533271285</v>
      </c>
    </row>
    <row r="112" spans="1:12" ht="12.75">
      <c r="A112" s="6" t="s">
        <v>23</v>
      </c>
      <c r="B112" s="6">
        <v>4</v>
      </c>
      <c r="C112" s="6">
        <v>20</v>
      </c>
      <c r="D112" s="6">
        <v>111</v>
      </c>
      <c r="E112" s="29">
        <v>345</v>
      </c>
      <c r="F112" s="7">
        <f t="shared" si="5"/>
        <v>114</v>
      </c>
      <c r="G112" s="31">
        <f t="shared" si="6"/>
        <v>200.11536587708986</v>
      </c>
      <c r="H112" s="32">
        <f t="shared" si="9"/>
        <v>183.71797453389962</v>
      </c>
      <c r="K112" s="10">
        <f t="shared" si="7"/>
        <v>114</v>
      </c>
      <c r="L112" s="10">
        <f ca="1" t="shared" si="8"/>
        <v>0.6851102572900345</v>
      </c>
    </row>
    <row r="113" spans="1:12" ht="12.75">
      <c r="A113" s="6" t="s">
        <v>23</v>
      </c>
      <c r="B113" s="6">
        <v>4</v>
      </c>
      <c r="C113" s="6">
        <v>21</v>
      </c>
      <c r="D113" s="6">
        <v>112</v>
      </c>
      <c r="E113" s="29">
        <v>62</v>
      </c>
      <c r="F113" s="7">
        <f t="shared" si="5"/>
        <v>117</v>
      </c>
      <c r="G113" s="31">
        <f t="shared" si="6"/>
        <v>199.8893064774016</v>
      </c>
      <c r="H113" s="32">
        <f t="shared" si="9"/>
        <v>183.71500889398263</v>
      </c>
      <c r="K113" s="10">
        <f t="shared" si="7"/>
        <v>117</v>
      </c>
      <c r="L113" s="10">
        <f ca="1" t="shared" si="8"/>
        <v>0.679163845428775</v>
      </c>
    </row>
    <row r="114" spans="1:12" ht="12.75">
      <c r="A114" s="6" t="s">
        <v>23</v>
      </c>
      <c r="B114" s="6">
        <v>4</v>
      </c>
      <c r="C114" s="6">
        <v>22</v>
      </c>
      <c r="D114" s="6">
        <v>113</v>
      </c>
      <c r="E114" s="29">
        <v>316</v>
      </c>
      <c r="F114" s="7">
        <f t="shared" si="5"/>
        <v>273</v>
      </c>
      <c r="G114" s="31">
        <f t="shared" si="6"/>
        <v>199.66324707771327</v>
      </c>
      <c r="H114" s="32">
        <f t="shared" si="9"/>
        <v>183.71204325406563</v>
      </c>
      <c r="K114" s="10">
        <f t="shared" si="7"/>
        <v>273</v>
      </c>
      <c r="L114" s="10">
        <f ca="1" t="shared" si="8"/>
        <v>0.27945295599874953</v>
      </c>
    </row>
    <row r="115" spans="1:12" ht="12.75">
      <c r="A115" s="6" t="s">
        <v>23</v>
      </c>
      <c r="B115" s="6">
        <v>4</v>
      </c>
      <c r="C115" s="6">
        <v>23</v>
      </c>
      <c r="D115" s="6">
        <v>114</v>
      </c>
      <c r="E115" s="29">
        <v>252</v>
      </c>
      <c r="F115" s="7">
        <f t="shared" si="5"/>
        <v>98</v>
      </c>
      <c r="G115" s="31">
        <f t="shared" si="6"/>
        <v>199.43718767802497</v>
      </c>
      <c r="H115" s="32">
        <f t="shared" si="9"/>
        <v>183.7090776141486</v>
      </c>
      <c r="K115" s="10">
        <f t="shared" si="7"/>
        <v>98</v>
      </c>
      <c r="L115" s="10">
        <f ca="1" t="shared" si="8"/>
        <v>0.7188078637191211</v>
      </c>
    </row>
    <row r="116" spans="1:12" ht="12.75">
      <c r="A116" s="6" t="s">
        <v>23</v>
      </c>
      <c r="B116" s="6">
        <v>4</v>
      </c>
      <c r="C116" s="6">
        <v>24</v>
      </c>
      <c r="D116" s="6">
        <v>115</v>
      </c>
      <c r="E116" s="29">
        <v>2</v>
      </c>
      <c r="F116" s="7">
        <f t="shared" si="5"/>
        <v>140</v>
      </c>
      <c r="G116" s="31">
        <f t="shared" si="6"/>
        <v>199.21112827833667</v>
      </c>
      <c r="H116" s="32">
        <f t="shared" si="9"/>
        <v>183.70611197423162</v>
      </c>
      <c r="K116" s="10">
        <f t="shared" si="7"/>
        <v>140</v>
      </c>
      <c r="L116" s="10">
        <f ca="1" t="shared" si="8"/>
        <v>0.6233565854881817</v>
      </c>
    </row>
    <row r="117" spans="1:12" ht="12.75">
      <c r="A117" s="6" t="s">
        <v>23</v>
      </c>
      <c r="B117" s="6">
        <v>4</v>
      </c>
      <c r="C117" s="6">
        <v>25</v>
      </c>
      <c r="D117" s="6">
        <v>116</v>
      </c>
      <c r="E117" s="29">
        <v>351</v>
      </c>
      <c r="F117" s="7">
        <f t="shared" si="5"/>
        <v>297</v>
      </c>
      <c r="G117" s="31">
        <f t="shared" si="6"/>
        <v>198.98506887864838</v>
      </c>
      <c r="H117" s="32">
        <f t="shared" si="9"/>
        <v>183.70314633431462</v>
      </c>
      <c r="K117" s="10">
        <f t="shared" si="7"/>
        <v>297</v>
      </c>
      <c r="L117" s="10">
        <f ca="1" t="shared" si="8"/>
        <v>0.19635307943281077</v>
      </c>
    </row>
    <row r="118" spans="1:12" ht="12.75">
      <c r="A118" s="6" t="s">
        <v>23</v>
      </c>
      <c r="B118" s="6">
        <v>4</v>
      </c>
      <c r="C118" s="6">
        <v>26</v>
      </c>
      <c r="D118" s="6">
        <v>117</v>
      </c>
      <c r="E118" s="29">
        <v>340</v>
      </c>
      <c r="F118" s="7">
        <f t="shared" si="5"/>
        <v>154</v>
      </c>
      <c r="G118" s="31">
        <f t="shared" si="6"/>
        <v>198.75900947896008</v>
      </c>
      <c r="H118" s="32">
        <f t="shared" si="9"/>
        <v>183.70018069439763</v>
      </c>
      <c r="K118" s="10">
        <f t="shared" si="7"/>
        <v>154</v>
      </c>
      <c r="L118" s="10">
        <f ca="1" t="shared" si="8"/>
        <v>0.594920109634586</v>
      </c>
    </row>
    <row r="119" spans="1:12" ht="12.75">
      <c r="A119" s="6" t="s">
        <v>23</v>
      </c>
      <c r="B119" s="6">
        <v>4</v>
      </c>
      <c r="C119" s="6">
        <v>27</v>
      </c>
      <c r="D119" s="6">
        <v>118</v>
      </c>
      <c r="E119" s="29">
        <v>74</v>
      </c>
      <c r="F119" s="7">
        <f t="shared" si="5"/>
        <v>31</v>
      </c>
      <c r="G119" s="31">
        <f t="shared" si="6"/>
        <v>198.53295007927179</v>
      </c>
      <c r="H119" s="32">
        <f t="shared" si="9"/>
        <v>183.6972150544806</v>
      </c>
      <c r="K119" s="10">
        <f t="shared" si="7"/>
        <v>31</v>
      </c>
      <c r="L119" s="10">
        <f ca="1" t="shared" si="8"/>
        <v>0.9217237212687905</v>
      </c>
    </row>
    <row r="120" spans="1:12" ht="12.75">
      <c r="A120" s="6" t="s">
        <v>23</v>
      </c>
      <c r="B120" s="6">
        <v>4</v>
      </c>
      <c r="C120" s="6">
        <v>28</v>
      </c>
      <c r="D120" s="6">
        <v>119</v>
      </c>
      <c r="E120" s="29">
        <v>262</v>
      </c>
      <c r="F120" s="7">
        <f t="shared" si="5"/>
        <v>195</v>
      </c>
      <c r="G120" s="31">
        <f t="shared" si="6"/>
        <v>198.3068906795835</v>
      </c>
      <c r="H120" s="32">
        <f t="shared" si="9"/>
        <v>183.69424941456361</v>
      </c>
      <c r="K120" s="10">
        <f t="shared" si="7"/>
        <v>195</v>
      </c>
      <c r="L120" s="10">
        <f ca="1" t="shared" si="8"/>
        <v>0.45999358079279773</v>
      </c>
    </row>
    <row r="121" spans="1:12" ht="12.75">
      <c r="A121" s="6" t="s">
        <v>23</v>
      </c>
      <c r="B121" s="6">
        <v>4</v>
      </c>
      <c r="C121" s="6">
        <v>29</v>
      </c>
      <c r="D121" s="6">
        <v>120</v>
      </c>
      <c r="E121" s="29">
        <v>191</v>
      </c>
      <c r="F121" s="7">
        <f t="shared" si="5"/>
        <v>67</v>
      </c>
      <c r="G121" s="31">
        <f t="shared" si="6"/>
        <v>198.0808312798952</v>
      </c>
      <c r="H121" s="32">
        <f t="shared" si="9"/>
        <v>183.69128377464662</v>
      </c>
      <c r="K121" s="10">
        <f t="shared" si="7"/>
        <v>67</v>
      </c>
      <c r="L121" s="10">
        <f ca="1" t="shared" si="8"/>
        <v>0.8082839660664831</v>
      </c>
    </row>
    <row r="122" spans="1:12" ht="12.75">
      <c r="A122" s="6" t="s">
        <v>23</v>
      </c>
      <c r="B122" s="6">
        <v>4</v>
      </c>
      <c r="C122" s="6">
        <v>30</v>
      </c>
      <c r="D122" s="6">
        <v>121</v>
      </c>
      <c r="E122" s="29">
        <v>208</v>
      </c>
      <c r="F122" s="7">
        <f t="shared" si="5"/>
        <v>232</v>
      </c>
      <c r="G122" s="31">
        <f t="shared" si="6"/>
        <v>197.8547718802069</v>
      </c>
      <c r="H122" s="32">
        <f t="shared" si="9"/>
        <v>183.6883181347296</v>
      </c>
      <c r="K122" s="10">
        <f t="shared" si="7"/>
        <v>232</v>
      </c>
      <c r="L122" s="10">
        <f ca="1" t="shared" si="8"/>
        <v>0.3681577389306767</v>
      </c>
    </row>
    <row r="123" spans="1:12" ht="12.75">
      <c r="A123" s="6" t="s">
        <v>24</v>
      </c>
      <c r="B123" s="6">
        <v>5</v>
      </c>
      <c r="C123" s="6">
        <v>1</v>
      </c>
      <c r="D123" s="6">
        <v>122</v>
      </c>
      <c r="E123" s="29">
        <v>330</v>
      </c>
      <c r="F123" s="7">
        <f t="shared" si="5"/>
        <v>37</v>
      </c>
      <c r="G123" s="31">
        <f t="shared" si="6"/>
        <v>197.6287124805186</v>
      </c>
      <c r="H123" s="32">
        <f t="shared" si="9"/>
        <v>183.6853524948126</v>
      </c>
      <c r="K123" s="10">
        <f t="shared" si="7"/>
        <v>37</v>
      </c>
      <c r="L123" s="10">
        <f ca="1" t="shared" si="8"/>
        <v>0.8884810381759962</v>
      </c>
    </row>
    <row r="124" spans="1:12" ht="12.75">
      <c r="A124" s="6" t="s">
        <v>24</v>
      </c>
      <c r="B124" s="6">
        <v>5</v>
      </c>
      <c r="C124" s="6">
        <v>2</v>
      </c>
      <c r="D124" s="6">
        <v>123</v>
      </c>
      <c r="E124" s="29">
        <v>298</v>
      </c>
      <c r="F124" s="7">
        <f t="shared" si="5"/>
        <v>7</v>
      </c>
      <c r="G124" s="31">
        <f t="shared" si="6"/>
        <v>197.4026530808303</v>
      </c>
      <c r="H124" s="32">
        <f t="shared" si="9"/>
        <v>183.6823868548956</v>
      </c>
      <c r="K124" s="10">
        <f t="shared" si="7"/>
        <v>7</v>
      </c>
      <c r="L124" s="10">
        <f ca="1" t="shared" si="8"/>
        <v>0.9836029264588433</v>
      </c>
    </row>
    <row r="125" spans="1:12" ht="12.75">
      <c r="A125" s="6" t="s">
        <v>24</v>
      </c>
      <c r="B125" s="6">
        <v>5</v>
      </c>
      <c r="C125" s="6">
        <v>3</v>
      </c>
      <c r="D125" s="6">
        <v>124</v>
      </c>
      <c r="E125" s="29">
        <v>40</v>
      </c>
      <c r="F125" s="7">
        <f t="shared" si="5"/>
        <v>304</v>
      </c>
      <c r="G125" s="31">
        <f t="shared" si="6"/>
        <v>197.176593681142</v>
      </c>
      <c r="H125" s="32">
        <f t="shared" si="9"/>
        <v>183.67942121497862</v>
      </c>
      <c r="K125" s="10">
        <f t="shared" si="7"/>
        <v>304</v>
      </c>
      <c r="L125" s="10">
        <f ca="1" t="shared" si="8"/>
        <v>0.17566775230079656</v>
      </c>
    </row>
    <row r="126" spans="1:12" ht="12.75">
      <c r="A126" s="6" t="s">
        <v>24</v>
      </c>
      <c r="B126" s="6">
        <v>5</v>
      </c>
      <c r="C126" s="6">
        <v>4</v>
      </c>
      <c r="D126" s="6">
        <v>125</v>
      </c>
      <c r="E126" s="29">
        <v>276</v>
      </c>
      <c r="F126" s="7">
        <f t="shared" si="5"/>
        <v>202</v>
      </c>
      <c r="G126" s="31">
        <f t="shared" si="6"/>
        <v>196.9505342814537</v>
      </c>
      <c r="H126" s="32">
        <f t="shared" si="9"/>
        <v>183.6764555750616</v>
      </c>
      <c r="K126" s="10">
        <f t="shared" si="7"/>
        <v>202</v>
      </c>
      <c r="L126" s="10">
        <f ca="1" t="shared" si="8"/>
        <v>0.44432234612304455</v>
      </c>
    </row>
    <row r="127" spans="1:12" ht="12.75">
      <c r="A127" s="6" t="s">
        <v>24</v>
      </c>
      <c r="B127" s="6">
        <v>5</v>
      </c>
      <c r="C127" s="6">
        <v>5</v>
      </c>
      <c r="D127" s="6">
        <v>126</v>
      </c>
      <c r="E127" s="29">
        <v>364</v>
      </c>
      <c r="F127" s="7">
        <f t="shared" si="5"/>
        <v>36</v>
      </c>
      <c r="G127" s="31">
        <f t="shared" si="6"/>
        <v>196.72447488176542</v>
      </c>
      <c r="H127" s="32">
        <f t="shared" si="9"/>
        <v>183.6734899351446</v>
      </c>
      <c r="K127" s="10">
        <f t="shared" si="7"/>
        <v>36</v>
      </c>
      <c r="L127" s="10">
        <f ca="1" t="shared" si="8"/>
        <v>0.9010882744205446</v>
      </c>
    </row>
    <row r="128" spans="1:12" ht="12.75">
      <c r="A128" s="6" t="s">
        <v>24</v>
      </c>
      <c r="B128" s="6">
        <v>5</v>
      </c>
      <c r="C128" s="6">
        <v>6</v>
      </c>
      <c r="D128" s="6">
        <v>127</v>
      </c>
      <c r="E128" s="29">
        <v>155</v>
      </c>
      <c r="F128" s="7">
        <f t="shared" si="5"/>
        <v>71</v>
      </c>
      <c r="G128" s="31">
        <f t="shared" si="6"/>
        <v>196.49841548207712</v>
      </c>
      <c r="H128" s="32">
        <f t="shared" si="9"/>
        <v>183.6705242952276</v>
      </c>
      <c r="K128" s="10">
        <f t="shared" si="7"/>
        <v>71</v>
      </c>
      <c r="L128" s="10">
        <f ca="1" t="shared" si="8"/>
        <v>0.7992700841696205</v>
      </c>
    </row>
    <row r="129" spans="1:12" ht="12.75">
      <c r="A129" s="6" t="s">
        <v>24</v>
      </c>
      <c r="B129" s="6">
        <v>5</v>
      </c>
      <c r="C129" s="6">
        <v>7</v>
      </c>
      <c r="D129" s="6">
        <v>128</v>
      </c>
      <c r="E129" s="29">
        <v>35</v>
      </c>
      <c r="F129" s="7">
        <f t="shared" si="5"/>
        <v>52</v>
      </c>
      <c r="G129" s="31">
        <f t="shared" si="6"/>
        <v>196.27235608238882</v>
      </c>
      <c r="H129" s="32">
        <f t="shared" si="9"/>
        <v>183.6675586553106</v>
      </c>
      <c r="K129" s="10">
        <f t="shared" si="7"/>
        <v>52</v>
      </c>
      <c r="L129" s="10">
        <f ca="1" t="shared" si="8"/>
        <v>0.8428236298432239</v>
      </c>
    </row>
    <row r="130" spans="1:12" ht="12.75">
      <c r="A130" s="6" t="s">
        <v>24</v>
      </c>
      <c r="B130" s="6">
        <v>5</v>
      </c>
      <c r="C130" s="6">
        <v>8</v>
      </c>
      <c r="D130" s="6">
        <v>129</v>
      </c>
      <c r="E130" s="29">
        <v>321</v>
      </c>
      <c r="F130" s="7">
        <f aca="true" t="shared" si="10" ref="F130:F193">INDEX($D$2:$D$367,K130)</f>
        <v>161</v>
      </c>
      <c r="G130" s="31">
        <f aca="true" t="shared" si="11" ref="G130:G193">183.5+$I$6*(D130-184.5)</f>
        <v>196.04629668270053</v>
      </c>
      <c r="H130" s="32">
        <f t="shared" si="9"/>
        <v>183.6645930153936</v>
      </c>
      <c r="K130" s="10">
        <f aca="true" t="shared" si="12" ref="K130:K193">RANK(L130,$L$2:$L$367)</f>
        <v>161</v>
      </c>
      <c r="L130" s="10">
        <f aca="true" ca="1" t="shared" si="13" ref="L130:L193">RAND()</f>
        <v>0.5821956903018872</v>
      </c>
    </row>
    <row r="131" spans="1:12" ht="12.75">
      <c r="A131" s="6" t="s">
        <v>24</v>
      </c>
      <c r="B131" s="6">
        <v>5</v>
      </c>
      <c r="C131" s="6">
        <v>9</v>
      </c>
      <c r="D131" s="6">
        <v>130</v>
      </c>
      <c r="E131" s="29">
        <v>197</v>
      </c>
      <c r="F131" s="7">
        <f t="shared" si="10"/>
        <v>12</v>
      </c>
      <c r="G131" s="31">
        <f t="shared" si="11"/>
        <v>195.8202372830122</v>
      </c>
      <c r="H131" s="32">
        <f aca="true" t="shared" si="14" ref="H131:H194">183.5+$I$15*(D131-184.5)</f>
        <v>183.6616273754766</v>
      </c>
      <c r="K131" s="10">
        <f t="shared" si="12"/>
        <v>12</v>
      </c>
      <c r="L131" s="10">
        <f ca="1" t="shared" si="13"/>
        <v>0.9552014548344232</v>
      </c>
    </row>
    <row r="132" spans="1:12" ht="12.75">
      <c r="A132" s="6" t="s">
        <v>24</v>
      </c>
      <c r="B132" s="6">
        <v>5</v>
      </c>
      <c r="C132" s="6">
        <v>10</v>
      </c>
      <c r="D132" s="6">
        <v>131</v>
      </c>
      <c r="E132" s="29">
        <v>65</v>
      </c>
      <c r="F132" s="7">
        <f t="shared" si="10"/>
        <v>281</v>
      </c>
      <c r="G132" s="31">
        <f t="shared" si="11"/>
        <v>195.5941778833239</v>
      </c>
      <c r="H132" s="32">
        <f t="shared" si="14"/>
        <v>183.6586617355596</v>
      </c>
      <c r="K132" s="10">
        <f t="shared" si="12"/>
        <v>281</v>
      </c>
      <c r="L132" s="10">
        <f ca="1" t="shared" si="13"/>
        <v>0.24481492887207423</v>
      </c>
    </row>
    <row r="133" spans="1:12" ht="12.75">
      <c r="A133" s="6" t="s">
        <v>24</v>
      </c>
      <c r="B133" s="6">
        <v>5</v>
      </c>
      <c r="C133" s="6">
        <v>11</v>
      </c>
      <c r="D133" s="6">
        <v>132</v>
      </c>
      <c r="E133" s="29">
        <v>37</v>
      </c>
      <c r="F133" s="7">
        <f t="shared" si="10"/>
        <v>176</v>
      </c>
      <c r="G133" s="31">
        <f t="shared" si="11"/>
        <v>195.3681184836356</v>
      </c>
      <c r="H133" s="32">
        <f t="shared" si="14"/>
        <v>183.65569609564258</v>
      </c>
      <c r="K133" s="10">
        <f t="shared" si="12"/>
        <v>176</v>
      </c>
      <c r="L133" s="10">
        <f ca="1" t="shared" si="13"/>
        <v>0.5387434526410289</v>
      </c>
    </row>
    <row r="134" spans="1:12" ht="12.75">
      <c r="A134" s="6" t="s">
        <v>24</v>
      </c>
      <c r="B134" s="6">
        <v>5</v>
      </c>
      <c r="C134" s="6">
        <v>12</v>
      </c>
      <c r="D134" s="6">
        <v>133</v>
      </c>
      <c r="E134" s="29">
        <v>133</v>
      </c>
      <c r="F134" s="7">
        <f t="shared" si="10"/>
        <v>293</v>
      </c>
      <c r="G134" s="31">
        <f t="shared" si="11"/>
        <v>195.14205908394732</v>
      </c>
      <c r="H134" s="32">
        <f t="shared" si="14"/>
        <v>183.6527304557256</v>
      </c>
      <c r="K134" s="10">
        <f t="shared" si="12"/>
        <v>293</v>
      </c>
      <c r="L134" s="10">
        <f ca="1" t="shared" si="13"/>
        <v>0.210775387544345</v>
      </c>
    </row>
    <row r="135" spans="1:12" ht="12.75">
      <c r="A135" s="6" t="s">
        <v>24</v>
      </c>
      <c r="B135" s="6">
        <v>5</v>
      </c>
      <c r="C135" s="6">
        <v>13</v>
      </c>
      <c r="D135" s="6">
        <v>134</v>
      </c>
      <c r="E135" s="29">
        <v>295</v>
      </c>
      <c r="F135" s="7">
        <f t="shared" si="10"/>
        <v>283</v>
      </c>
      <c r="G135" s="31">
        <f t="shared" si="11"/>
        <v>194.91599968425902</v>
      </c>
      <c r="H135" s="32">
        <f t="shared" si="14"/>
        <v>183.6497648158086</v>
      </c>
      <c r="K135" s="10">
        <f t="shared" si="12"/>
        <v>283</v>
      </c>
      <c r="L135" s="10">
        <f ca="1" t="shared" si="13"/>
        <v>0.23640807301217137</v>
      </c>
    </row>
    <row r="136" spans="1:12" ht="12.75">
      <c r="A136" s="6" t="s">
        <v>24</v>
      </c>
      <c r="B136" s="6">
        <v>5</v>
      </c>
      <c r="C136" s="6">
        <v>14</v>
      </c>
      <c r="D136" s="6">
        <v>135</v>
      </c>
      <c r="E136" s="29">
        <v>178</v>
      </c>
      <c r="F136" s="7">
        <f t="shared" si="10"/>
        <v>10</v>
      </c>
      <c r="G136" s="31">
        <f t="shared" si="11"/>
        <v>194.68994028457072</v>
      </c>
      <c r="H136" s="32">
        <f t="shared" si="14"/>
        <v>183.64679917589157</v>
      </c>
      <c r="K136" s="10">
        <f t="shared" si="12"/>
        <v>10</v>
      </c>
      <c r="L136" s="10">
        <f ca="1" t="shared" si="13"/>
        <v>0.9750120525350212</v>
      </c>
    </row>
    <row r="137" spans="1:12" ht="12.75">
      <c r="A137" s="6" t="s">
        <v>24</v>
      </c>
      <c r="B137" s="6">
        <v>5</v>
      </c>
      <c r="C137" s="6">
        <v>15</v>
      </c>
      <c r="D137" s="6">
        <v>136</v>
      </c>
      <c r="E137" s="29">
        <v>130</v>
      </c>
      <c r="F137" s="7">
        <f t="shared" si="10"/>
        <v>69</v>
      </c>
      <c r="G137" s="31">
        <f t="shared" si="11"/>
        <v>194.46388088488243</v>
      </c>
      <c r="H137" s="32">
        <f t="shared" si="14"/>
        <v>183.64383353597458</v>
      </c>
      <c r="K137" s="10">
        <f t="shared" si="12"/>
        <v>69</v>
      </c>
      <c r="L137" s="10">
        <f ca="1" t="shared" si="13"/>
        <v>0.804694946444215</v>
      </c>
    </row>
    <row r="138" spans="1:12" ht="12.75">
      <c r="A138" s="6" t="s">
        <v>24</v>
      </c>
      <c r="B138" s="6">
        <v>5</v>
      </c>
      <c r="C138" s="6">
        <v>16</v>
      </c>
      <c r="D138" s="6">
        <v>137</v>
      </c>
      <c r="E138" s="29">
        <v>55</v>
      </c>
      <c r="F138" s="7">
        <f t="shared" si="10"/>
        <v>319</v>
      </c>
      <c r="G138" s="31">
        <f t="shared" si="11"/>
        <v>194.23782148519413</v>
      </c>
      <c r="H138" s="32">
        <f t="shared" si="14"/>
        <v>183.64086789605759</v>
      </c>
      <c r="K138" s="10">
        <f t="shared" si="12"/>
        <v>319</v>
      </c>
      <c r="L138" s="10">
        <f ca="1" t="shared" si="13"/>
        <v>0.12039602863569598</v>
      </c>
    </row>
    <row r="139" spans="1:12" ht="12.75">
      <c r="A139" s="6" t="s">
        <v>24</v>
      </c>
      <c r="B139" s="6">
        <v>5</v>
      </c>
      <c r="C139" s="6">
        <v>17</v>
      </c>
      <c r="D139" s="6">
        <v>138</v>
      </c>
      <c r="E139" s="29">
        <v>112</v>
      </c>
      <c r="F139" s="7">
        <f t="shared" si="10"/>
        <v>142</v>
      </c>
      <c r="G139" s="31">
        <f t="shared" si="11"/>
        <v>194.01176208550584</v>
      </c>
      <c r="H139" s="32">
        <f t="shared" si="14"/>
        <v>183.6379022561406</v>
      </c>
      <c r="K139" s="10">
        <f t="shared" si="12"/>
        <v>142</v>
      </c>
      <c r="L139" s="10">
        <f ca="1" t="shared" si="13"/>
        <v>0.620724231170243</v>
      </c>
    </row>
    <row r="140" spans="1:12" ht="12.75">
      <c r="A140" s="6" t="s">
        <v>24</v>
      </c>
      <c r="B140" s="6">
        <v>5</v>
      </c>
      <c r="C140" s="6">
        <v>18</v>
      </c>
      <c r="D140" s="6">
        <v>139</v>
      </c>
      <c r="E140" s="29">
        <v>278</v>
      </c>
      <c r="F140" s="7">
        <f t="shared" si="10"/>
        <v>242</v>
      </c>
      <c r="G140" s="31">
        <f t="shared" si="11"/>
        <v>193.78570268581754</v>
      </c>
      <c r="H140" s="32">
        <f t="shared" si="14"/>
        <v>183.63493661622357</v>
      </c>
      <c r="K140" s="10">
        <f t="shared" si="12"/>
        <v>242</v>
      </c>
      <c r="L140" s="10">
        <f ca="1" t="shared" si="13"/>
        <v>0.3440013229565011</v>
      </c>
    </row>
    <row r="141" spans="1:12" ht="12.75">
      <c r="A141" s="6" t="s">
        <v>24</v>
      </c>
      <c r="B141" s="6">
        <v>5</v>
      </c>
      <c r="C141" s="6">
        <v>19</v>
      </c>
      <c r="D141" s="6">
        <v>140</v>
      </c>
      <c r="E141" s="29">
        <v>75</v>
      </c>
      <c r="F141" s="7">
        <f t="shared" si="10"/>
        <v>129</v>
      </c>
      <c r="G141" s="31">
        <f t="shared" si="11"/>
        <v>193.55964328612924</v>
      </c>
      <c r="H141" s="32">
        <f t="shared" si="14"/>
        <v>183.63197097630658</v>
      </c>
      <c r="K141" s="10">
        <f t="shared" si="12"/>
        <v>129</v>
      </c>
      <c r="L141" s="10">
        <f ca="1" t="shared" si="13"/>
        <v>0.6483197557972744</v>
      </c>
    </row>
    <row r="142" spans="1:12" ht="12.75">
      <c r="A142" s="6" t="s">
        <v>24</v>
      </c>
      <c r="B142" s="6">
        <v>5</v>
      </c>
      <c r="C142" s="6">
        <v>20</v>
      </c>
      <c r="D142" s="6">
        <v>141</v>
      </c>
      <c r="E142" s="29">
        <v>183</v>
      </c>
      <c r="F142" s="7">
        <f t="shared" si="10"/>
        <v>237</v>
      </c>
      <c r="G142" s="31">
        <f t="shared" si="11"/>
        <v>193.33358388644095</v>
      </c>
      <c r="H142" s="32">
        <f t="shared" si="14"/>
        <v>183.62900533638958</v>
      </c>
      <c r="K142" s="10">
        <f t="shared" si="12"/>
        <v>237</v>
      </c>
      <c r="L142" s="10">
        <f ca="1" t="shared" si="13"/>
        <v>0.35964868503197067</v>
      </c>
    </row>
    <row r="143" spans="1:12" ht="12.75">
      <c r="A143" s="6" t="s">
        <v>24</v>
      </c>
      <c r="B143" s="6">
        <v>5</v>
      </c>
      <c r="C143" s="6">
        <v>21</v>
      </c>
      <c r="D143" s="6">
        <v>142</v>
      </c>
      <c r="E143" s="29">
        <v>250</v>
      </c>
      <c r="F143" s="7">
        <f t="shared" si="10"/>
        <v>255</v>
      </c>
      <c r="G143" s="31">
        <f t="shared" si="11"/>
        <v>193.10752448675265</v>
      </c>
      <c r="H143" s="32">
        <f t="shared" si="14"/>
        <v>183.62603969647256</v>
      </c>
      <c r="K143" s="10">
        <f t="shared" si="12"/>
        <v>255</v>
      </c>
      <c r="L143" s="10">
        <f ca="1" t="shared" si="13"/>
        <v>0.3210626989839511</v>
      </c>
    </row>
    <row r="144" spans="1:12" ht="12.75">
      <c r="A144" s="6" t="s">
        <v>24</v>
      </c>
      <c r="B144" s="6">
        <v>5</v>
      </c>
      <c r="C144" s="6">
        <v>22</v>
      </c>
      <c r="D144" s="6">
        <v>143</v>
      </c>
      <c r="E144" s="29">
        <v>326</v>
      </c>
      <c r="F144" s="7">
        <f t="shared" si="10"/>
        <v>234</v>
      </c>
      <c r="G144" s="31">
        <f t="shared" si="11"/>
        <v>192.88146508706436</v>
      </c>
      <c r="H144" s="32">
        <f t="shared" si="14"/>
        <v>183.62307405655557</v>
      </c>
      <c r="K144" s="10">
        <f t="shared" si="12"/>
        <v>234</v>
      </c>
      <c r="L144" s="10">
        <f ca="1" t="shared" si="13"/>
        <v>0.368093721383957</v>
      </c>
    </row>
    <row r="145" spans="1:12" ht="12.75">
      <c r="A145" s="6" t="s">
        <v>24</v>
      </c>
      <c r="B145" s="6">
        <v>5</v>
      </c>
      <c r="C145" s="6">
        <v>23</v>
      </c>
      <c r="D145" s="6">
        <v>144</v>
      </c>
      <c r="E145" s="29">
        <v>319</v>
      </c>
      <c r="F145" s="7">
        <f t="shared" si="10"/>
        <v>276</v>
      </c>
      <c r="G145" s="31">
        <f t="shared" si="11"/>
        <v>192.65540568737606</v>
      </c>
      <c r="H145" s="32">
        <f t="shared" si="14"/>
        <v>183.62010841663857</v>
      </c>
      <c r="K145" s="10">
        <f t="shared" si="12"/>
        <v>276</v>
      </c>
      <c r="L145" s="10">
        <f ca="1" t="shared" si="13"/>
        <v>0.25976471184185357</v>
      </c>
    </row>
    <row r="146" spans="1:12" ht="12.75">
      <c r="A146" s="6" t="s">
        <v>24</v>
      </c>
      <c r="B146" s="6">
        <v>5</v>
      </c>
      <c r="C146" s="6">
        <v>24</v>
      </c>
      <c r="D146" s="6">
        <v>145</v>
      </c>
      <c r="E146" s="29">
        <v>31</v>
      </c>
      <c r="F146" s="7">
        <f t="shared" si="10"/>
        <v>236</v>
      </c>
      <c r="G146" s="31">
        <f t="shared" si="11"/>
        <v>192.42934628768776</v>
      </c>
      <c r="H146" s="32">
        <f t="shared" si="14"/>
        <v>183.61714277672158</v>
      </c>
      <c r="K146" s="10">
        <f t="shared" si="12"/>
        <v>236</v>
      </c>
      <c r="L146" s="10">
        <f ca="1" t="shared" si="13"/>
        <v>0.3605619988438775</v>
      </c>
    </row>
    <row r="147" spans="1:12" ht="12.75">
      <c r="A147" s="6" t="s">
        <v>24</v>
      </c>
      <c r="B147" s="6">
        <v>5</v>
      </c>
      <c r="C147" s="6">
        <v>25</v>
      </c>
      <c r="D147" s="6">
        <v>146</v>
      </c>
      <c r="E147" s="29">
        <v>361</v>
      </c>
      <c r="F147" s="7">
        <f t="shared" si="10"/>
        <v>268</v>
      </c>
      <c r="G147" s="31">
        <f t="shared" si="11"/>
        <v>192.20328688799947</v>
      </c>
      <c r="H147" s="32">
        <f t="shared" si="14"/>
        <v>183.61417713680456</v>
      </c>
      <c r="K147" s="10">
        <f t="shared" si="12"/>
        <v>268</v>
      </c>
      <c r="L147" s="10">
        <f ca="1" t="shared" si="13"/>
        <v>0.29071764572108805</v>
      </c>
    </row>
    <row r="148" spans="1:12" ht="12.75">
      <c r="A148" s="6" t="s">
        <v>24</v>
      </c>
      <c r="B148" s="6">
        <v>5</v>
      </c>
      <c r="C148" s="6">
        <v>26</v>
      </c>
      <c r="D148" s="6">
        <v>147</v>
      </c>
      <c r="E148" s="29">
        <v>357</v>
      </c>
      <c r="F148" s="7">
        <f t="shared" si="10"/>
        <v>239</v>
      </c>
      <c r="G148" s="31">
        <f t="shared" si="11"/>
        <v>191.97722748831117</v>
      </c>
      <c r="H148" s="32">
        <f t="shared" si="14"/>
        <v>183.61121149688756</v>
      </c>
      <c r="K148" s="10">
        <f t="shared" si="12"/>
        <v>239</v>
      </c>
      <c r="L148" s="10">
        <f ca="1" t="shared" si="13"/>
        <v>0.3493256268056939</v>
      </c>
    </row>
    <row r="149" spans="1:12" ht="12.75">
      <c r="A149" s="6" t="s">
        <v>24</v>
      </c>
      <c r="B149" s="6">
        <v>5</v>
      </c>
      <c r="C149" s="6">
        <v>27</v>
      </c>
      <c r="D149" s="6">
        <v>148</v>
      </c>
      <c r="E149" s="29">
        <v>296</v>
      </c>
      <c r="F149" s="7">
        <f t="shared" si="10"/>
        <v>18</v>
      </c>
      <c r="G149" s="31">
        <f t="shared" si="11"/>
        <v>191.75116808862288</v>
      </c>
      <c r="H149" s="32">
        <f t="shared" si="14"/>
        <v>183.60824585697057</v>
      </c>
      <c r="K149" s="10">
        <f t="shared" si="12"/>
        <v>18</v>
      </c>
      <c r="L149" s="10">
        <f ca="1" t="shared" si="13"/>
        <v>0.9383078587197815</v>
      </c>
    </row>
    <row r="150" spans="1:12" ht="12.75">
      <c r="A150" s="6" t="s">
        <v>24</v>
      </c>
      <c r="B150" s="6">
        <v>5</v>
      </c>
      <c r="C150" s="6">
        <v>28</v>
      </c>
      <c r="D150" s="6">
        <v>149</v>
      </c>
      <c r="E150" s="29">
        <v>308</v>
      </c>
      <c r="F150" s="7">
        <f t="shared" si="10"/>
        <v>251</v>
      </c>
      <c r="G150" s="31">
        <f t="shared" si="11"/>
        <v>191.52510868893455</v>
      </c>
      <c r="H150" s="32">
        <f t="shared" si="14"/>
        <v>183.60528021705358</v>
      </c>
      <c r="K150" s="10">
        <f t="shared" si="12"/>
        <v>251</v>
      </c>
      <c r="L150" s="10">
        <f ca="1" t="shared" si="13"/>
        <v>0.3328074869750708</v>
      </c>
    </row>
    <row r="151" spans="1:12" ht="12.75">
      <c r="A151" s="6" t="s">
        <v>24</v>
      </c>
      <c r="B151" s="6">
        <v>5</v>
      </c>
      <c r="C151" s="6">
        <v>29</v>
      </c>
      <c r="D151" s="6">
        <v>150</v>
      </c>
      <c r="E151" s="29">
        <v>226</v>
      </c>
      <c r="F151" s="7">
        <f t="shared" si="10"/>
        <v>100</v>
      </c>
      <c r="G151" s="31">
        <f t="shared" si="11"/>
        <v>191.29904928924626</v>
      </c>
      <c r="H151" s="32">
        <f t="shared" si="14"/>
        <v>183.60231457713655</v>
      </c>
      <c r="K151" s="10">
        <f t="shared" si="12"/>
        <v>100</v>
      </c>
      <c r="L151" s="10">
        <f ca="1" t="shared" si="13"/>
        <v>0.7136565821701879</v>
      </c>
    </row>
    <row r="152" spans="1:12" ht="12.75">
      <c r="A152" s="6" t="s">
        <v>24</v>
      </c>
      <c r="B152" s="6">
        <v>5</v>
      </c>
      <c r="C152" s="6">
        <v>30</v>
      </c>
      <c r="D152" s="6">
        <v>151</v>
      </c>
      <c r="E152" s="29">
        <v>103</v>
      </c>
      <c r="F152" s="7">
        <f t="shared" si="10"/>
        <v>354</v>
      </c>
      <c r="G152" s="31">
        <f t="shared" si="11"/>
        <v>191.07298988955796</v>
      </c>
      <c r="H152" s="32">
        <f t="shared" si="14"/>
        <v>183.59934893721956</v>
      </c>
      <c r="K152" s="10">
        <f t="shared" si="12"/>
        <v>354</v>
      </c>
      <c r="L152" s="10">
        <f ca="1" t="shared" si="13"/>
        <v>0.032620493415379315</v>
      </c>
    </row>
    <row r="153" spans="1:12" ht="12.75">
      <c r="A153" s="6" t="s">
        <v>24</v>
      </c>
      <c r="B153" s="6">
        <v>5</v>
      </c>
      <c r="C153" s="6">
        <v>31</v>
      </c>
      <c r="D153" s="6">
        <v>152</v>
      </c>
      <c r="E153" s="29">
        <v>313</v>
      </c>
      <c r="F153" s="7">
        <f t="shared" si="10"/>
        <v>164</v>
      </c>
      <c r="G153" s="31">
        <f t="shared" si="11"/>
        <v>190.84693048986966</v>
      </c>
      <c r="H153" s="32">
        <f t="shared" si="14"/>
        <v>183.59638329730257</v>
      </c>
      <c r="K153" s="10">
        <f t="shared" si="12"/>
        <v>164</v>
      </c>
      <c r="L153" s="10">
        <f ca="1" t="shared" si="13"/>
        <v>0.5771928324402325</v>
      </c>
    </row>
    <row r="154" spans="1:12" ht="12.75">
      <c r="A154" s="6" t="s">
        <v>25</v>
      </c>
      <c r="B154" s="6">
        <v>6</v>
      </c>
      <c r="C154" s="6">
        <v>1</v>
      </c>
      <c r="D154" s="6">
        <v>153</v>
      </c>
      <c r="E154" s="29">
        <v>249</v>
      </c>
      <c r="F154" s="7">
        <f t="shared" si="10"/>
        <v>62</v>
      </c>
      <c r="G154" s="31">
        <f t="shared" si="11"/>
        <v>190.62087109018137</v>
      </c>
      <c r="H154" s="32">
        <f t="shared" si="14"/>
        <v>183.59341765738554</v>
      </c>
      <c r="K154" s="10">
        <f t="shared" si="12"/>
        <v>62</v>
      </c>
      <c r="L154" s="10">
        <f ca="1" t="shared" si="13"/>
        <v>0.8221343955228804</v>
      </c>
    </row>
    <row r="155" spans="1:12" ht="12.75">
      <c r="A155" s="6" t="s">
        <v>25</v>
      </c>
      <c r="B155" s="6">
        <v>6</v>
      </c>
      <c r="C155" s="6">
        <v>2</v>
      </c>
      <c r="D155" s="6">
        <v>154</v>
      </c>
      <c r="E155" s="29">
        <v>228</v>
      </c>
      <c r="F155" s="7">
        <f t="shared" si="10"/>
        <v>218</v>
      </c>
      <c r="G155" s="31">
        <f t="shared" si="11"/>
        <v>190.39481169049307</v>
      </c>
      <c r="H155" s="32">
        <f t="shared" si="14"/>
        <v>183.59045201746855</v>
      </c>
      <c r="K155" s="10">
        <f t="shared" si="12"/>
        <v>218</v>
      </c>
      <c r="L155" s="10">
        <f ca="1" t="shared" si="13"/>
        <v>0.39322543020807643</v>
      </c>
    </row>
    <row r="156" spans="1:12" ht="12.75">
      <c r="A156" s="6" t="s">
        <v>25</v>
      </c>
      <c r="B156" s="6">
        <v>6</v>
      </c>
      <c r="C156" s="6">
        <v>3</v>
      </c>
      <c r="D156" s="6">
        <v>155</v>
      </c>
      <c r="E156" s="29">
        <v>301</v>
      </c>
      <c r="F156" s="7">
        <f t="shared" si="10"/>
        <v>338</v>
      </c>
      <c r="G156" s="31">
        <f t="shared" si="11"/>
        <v>190.16875229080478</v>
      </c>
      <c r="H156" s="32">
        <f t="shared" si="14"/>
        <v>183.58748637755156</v>
      </c>
      <c r="K156" s="10">
        <f t="shared" si="12"/>
        <v>338</v>
      </c>
      <c r="L156" s="10">
        <f ca="1" t="shared" si="13"/>
        <v>0.07827707351862045</v>
      </c>
    </row>
    <row r="157" spans="1:12" ht="12.75">
      <c r="A157" s="6" t="s">
        <v>25</v>
      </c>
      <c r="B157" s="6">
        <v>6</v>
      </c>
      <c r="C157" s="6">
        <v>4</v>
      </c>
      <c r="D157" s="6">
        <v>156</v>
      </c>
      <c r="E157" s="29">
        <v>20</v>
      </c>
      <c r="F157" s="7">
        <f t="shared" si="10"/>
        <v>11</v>
      </c>
      <c r="G157" s="31">
        <f t="shared" si="11"/>
        <v>189.94269289111648</v>
      </c>
      <c r="H157" s="32">
        <f t="shared" si="14"/>
        <v>183.58452073763456</v>
      </c>
      <c r="K157" s="10">
        <f t="shared" si="12"/>
        <v>11</v>
      </c>
      <c r="L157" s="10">
        <f ca="1" t="shared" si="13"/>
        <v>0.9704660263714686</v>
      </c>
    </row>
    <row r="158" spans="1:12" ht="12.75">
      <c r="A158" s="6" t="s">
        <v>25</v>
      </c>
      <c r="B158" s="6">
        <v>6</v>
      </c>
      <c r="C158" s="6">
        <v>5</v>
      </c>
      <c r="D158" s="6">
        <v>157</v>
      </c>
      <c r="E158" s="29">
        <v>28</v>
      </c>
      <c r="F158" s="7">
        <f t="shared" si="10"/>
        <v>308</v>
      </c>
      <c r="G158" s="31">
        <f t="shared" si="11"/>
        <v>189.71663349142818</v>
      </c>
      <c r="H158" s="32">
        <f t="shared" si="14"/>
        <v>183.58155509771754</v>
      </c>
      <c r="K158" s="10">
        <f t="shared" si="12"/>
        <v>308</v>
      </c>
      <c r="L158" s="10">
        <f ca="1" t="shared" si="13"/>
        <v>0.15817199419325334</v>
      </c>
    </row>
    <row r="159" spans="1:12" ht="12.75">
      <c r="A159" s="6" t="s">
        <v>25</v>
      </c>
      <c r="B159" s="6">
        <v>6</v>
      </c>
      <c r="C159" s="6">
        <v>6</v>
      </c>
      <c r="D159" s="6">
        <v>158</v>
      </c>
      <c r="E159" s="29">
        <v>110</v>
      </c>
      <c r="F159" s="7">
        <f t="shared" si="10"/>
        <v>143</v>
      </c>
      <c r="G159" s="31">
        <f t="shared" si="11"/>
        <v>189.4905740917399</v>
      </c>
      <c r="H159" s="32">
        <f t="shared" si="14"/>
        <v>183.57858945780055</v>
      </c>
      <c r="K159" s="10">
        <f t="shared" si="12"/>
        <v>143</v>
      </c>
      <c r="L159" s="10">
        <f ca="1" t="shared" si="13"/>
        <v>0.618481971941037</v>
      </c>
    </row>
    <row r="160" spans="1:12" ht="12.75">
      <c r="A160" s="6" t="s">
        <v>25</v>
      </c>
      <c r="B160" s="6">
        <v>6</v>
      </c>
      <c r="C160" s="6">
        <v>7</v>
      </c>
      <c r="D160" s="6">
        <v>159</v>
      </c>
      <c r="E160" s="29">
        <v>85</v>
      </c>
      <c r="F160" s="7">
        <f t="shared" si="10"/>
        <v>254</v>
      </c>
      <c r="G160" s="31">
        <f t="shared" si="11"/>
        <v>189.2645146920516</v>
      </c>
      <c r="H160" s="32">
        <f t="shared" si="14"/>
        <v>183.57562381788355</v>
      </c>
      <c r="K160" s="10">
        <f t="shared" si="12"/>
        <v>254</v>
      </c>
      <c r="L160" s="10">
        <f ca="1" t="shared" si="13"/>
        <v>0.3227734329248051</v>
      </c>
    </row>
    <row r="161" spans="1:12" ht="12.75">
      <c r="A161" s="6" t="s">
        <v>25</v>
      </c>
      <c r="B161" s="6">
        <v>6</v>
      </c>
      <c r="C161" s="6">
        <v>8</v>
      </c>
      <c r="D161" s="6">
        <v>160</v>
      </c>
      <c r="E161" s="29">
        <v>366</v>
      </c>
      <c r="F161" s="7">
        <f t="shared" si="10"/>
        <v>306</v>
      </c>
      <c r="G161" s="31">
        <f t="shared" si="11"/>
        <v>189.0384552923633</v>
      </c>
      <c r="H161" s="32">
        <f t="shared" si="14"/>
        <v>183.57265817796653</v>
      </c>
      <c r="K161" s="10">
        <f t="shared" si="12"/>
        <v>306</v>
      </c>
      <c r="L161" s="10">
        <f ca="1" t="shared" si="13"/>
        <v>0.16921175451079762</v>
      </c>
    </row>
    <row r="162" spans="1:12" ht="12.75">
      <c r="A162" s="6" t="s">
        <v>25</v>
      </c>
      <c r="B162" s="6">
        <v>6</v>
      </c>
      <c r="C162" s="6">
        <v>9</v>
      </c>
      <c r="D162" s="6">
        <v>161</v>
      </c>
      <c r="E162" s="29">
        <v>335</v>
      </c>
      <c r="F162" s="7">
        <f t="shared" si="10"/>
        <v>352</v>
      </c>
      <c r="G162" s="31">
        <f t="shared" si="11"/>
        <v>188.812395892675</v>
      </c>
      <c r="H162" s="32">
        <f t="shared" si="14"/>
        <v>183.56969253804954</v>
      </c>
      <c r="K162" s="10">
        <f t="shared" si="12"/>
        <v>352</v>
      </c>
      <c r="L162" s="10">
        <f ca="1" t="shared" si="13"/>
        <v>0.039968050543393474</v>
      </c>
    </row>
    <row r="163" spans="1:12" ht="12.75">
      <c r="A163" s="6" t="s">
        <v>25</v>
      </c>
      <c r="B163" s="6">
        <v>6</v>
      </c>
      <c r="C163" s="6">
        <v>10</v>
      </c>
      <c r="D163" s="6">
        <v>162</v>
      </c>
      <c r="E163" s="29">
        <v>206</v>
      </c>
      <c r="F163" s="7">
        <f t="shared" si="10"/>
        <v>90</v>
      </c>
      <c r="G163" s="31">
        <f t="shared" si="11"/>
        <v>188.5863364929867</v>
      </c>
      <c r="H163" s="32">
        <f t="shared" si="14"/>
        <v>183.56672689813254</v>
      </c>
      <c r="K163" s="10">
        <f t="shared" si="12"/>
        <v>90</v>
      </c>
      <c r="L163" s="10">
        <f ca="1" t="shared" si="13"/>
        <v>0.7375513866672918</v>
      </c>
    </row>
    <row r="164" spans="1:12" ht="12.75">
      <c r="A164" s="6" t="s">
        <v>25</v>
      </c>
      <c r="B164" s="6">
        <v>6</v>
      </c>
      <c r="C164" s="6">
        <v>11</v>
      </c>
      <c r="D164" s="6">
        <v>163</v>
      </c>
      <c r="E164" s="29">
        <v>134</v>
      </c>
      <c r="F164" s="7">
        <f t="shared" si="10"/>
        <v>106</v>
      </c>
      <c r="G164" s="31">
        <f t="shared" si="11"/>
        <v>188.3602770932984</v>
      </c>
      <c r="H164" s="32">
        <f t="shared" si="14"/>
        <v>183.56376125821555</v>
      </c>
      <c r="K164" s="10">
        <f t="shared" si="12"/>
        <v>106</v>
      </c>
      <c r="L164" s="10">
        <f ca="1" t="shared" si="13"/>
        <v>0.7034954594728333</v>
      </c>
    </row>
    <row r="165" spans="1:12" ht="12.75">
      <c r="A165" s="6" t="s">
        <v>25</v>
      </c>
      <c r="B165" s="6">
        <v>6</v>
      </c>
      <c r="C165" s="6">
        <v>12</v>
      </c>
      <c r="D165" s="6">
        <v>164</v>
      </c>
      <c r="E165" s="29">
        <v>272</v>
      </c>
      <c r="F165" s="7">
        <f t="shared" si="10"/>
        <v>282</v>
      </c>
      <c r="G165" s="31">
        <f t="shared" si="11"/>
        <v>188.1342176936101</v>
      </c>
      <c r="H165" s="32">
        <f t="shared" si="14"/>
        <v>183.56079561829853</v>
      </c>
      <c r="K165" s="10">
        <f t="shared" si="12"/>
        <v>282</v>
      </c>
      <c r="L165" s="10">
        <f ca="1" t="shared" si="13"/>
        <v>0.24023448269599612</v>
      </c>
    </row>
    <row r="166" spans="1:12" ht="12.75">
      <c r="A166" s="6" t="s">
        <v>25</v>
      </c>
      <c r="B166" s="6">
        <v>6</v>
      </c>
      <c r="C166" s="6">
        <v>13</v>
      </c>
      <c r="D166" s="6">
        <v>165</v>
      </c>
      <c r="E166" s="29">
        <v>69</v>
      </c>
      <c r="F166" s="7">
        <f t="shared" si="10"/>
        <v>169</v>
      </c>
      <c r="G166" s="31">
        <f t="shared" si="11"/>
        <v>187.90815829392182</v>
      </c>
      <c r="H166" s="32">
        <f t="shared" si="14"/>
        <v>183.55782997838153</v>
      </c>
      <c r="K166" s="10">
        <f t="shared" si="12"/>
        <v>169</v>
      </c>
      <c r="L166" s="10">
        <f ca="1" t="shared" si="13"/>
        <v>0.5541815573778877</v>
      </c>
    </row>
    <row r="167" spans="1:12" ht="12.75">
      <c r="A167" s="6" t="s">
        <v>25</v>
      </c>
      <c r="B167" s="6">
        <v>6</v>
      </c>
      <c r="C167" s="6">
        <v>14</v>
      </c>
      <c r="D167" s="6">
        <v>166</v>
      </c>
      <c r="E167" s="29">
        <v>356</v>
      </c>
      <c r="F167" s="7">
        <f t="shared" si="10"/>
        <v>56</v>
      </c>
      <c r="G167" s="31">
        <f t="shared" si="11"/>
        <v>187.6820988942335</v>
      </c>
      <c r="H167" s="32">
        <f t="shared" si="14"/>
        <v>183.55486433846454</v>
      </c>
      <c r="K167" s="10">
        <f t="shared" si="12"/>
        <v>56</v>
      </c>
      <c r="L167" s="10">
        <f ca="1" t="shared" si="13"/>
        <v>0.8284020082346615</v>
      </c>
    </row>
    <row r="168" spans="1:12" ht="12.75">
      <c r="A168" s="6" t="s">
        <v>25</v>
      </c>
      <c r="B168" s="6">
        <v>6</v>
      </c>
      <c r="C168" s="6">
        <v>15</v>
      </c>
      <c r="D168" s="6">
        <v>167</v>
      </c>
      <c r="E168" s="29">
        <v>180</v>
      </c>
      <c r="F168" s="7">
        <f t="shared" si="10"/>
        <v>16</v>
      </c>
      <c r="G168" s="31">
        <f t="shared" si="11"/>
        <v>187.4560394945452</v>
      </c>
      <c r="H168" s="32">
        <f t="shared" si="14"/>
        <v>183.55189869854752</v>
      </c>
      <c r="K168" s="10">
        <f t="shared" si="12"/>
        <v>16</v>
      </c>
      <c r="L168" s="10">
        <f ca="1" t="shared" si="13"/>
        <v>0.9474498726103775</v>
      </c>
    </row>
    <row r="169" spans="1:12" ht="12.75">
      <c r="A169" s="6" t="s">
        <v>25</v>
      </c>
      <c r="B169" s="6">
        <v>6</v>
      </c>
      <c r="C169" s="6">
        <v>16</v>
      </c>
      <c r="D169" s="6">
        <v>168</v>
      </c>
      <c r="E169" s="29">
        <v>274</v>
      </c>
      <c r="F169" s="7">
        <f t="shared" si="10"/>
        <v>321</v>
      </c>
      <c r="G169" s="31">
        <f t="shared" si="11"/>
        <v>187.2299800948569</v>
      </c>
      <c r="H169" s="32">
        <f t="shared" si="14"/>
        <v>183.54893305863052</v>
      </c>
      <c r="K169" s="10">
        <f t="shared" si="12"/>
        <v>321</v>
      </c>
      <c r="L169" s="10">
        <f ca="1" t="shared" si="13"/>
        <v>0.11652590651829087</v>
      </c>
    </row>
    <row r="170" spans="1:12" ht="12.75">
      <c r="A170" s="6" t="s">
        <v>25</v>
      </c>
      <c r="B170" s="6">
        <v>6</v>
      </c>
      <c r="C170" s="6">
        <v>17</v>
      </c>
      <c r="D170" s="6">
        <v>169</v>
      </c>
      <c r="E170" s="29">
        <v>73</v>
      </c>
      <c r="F170" s="7">
        <f t="shared" si="10"/>
        <v>145</v>
      </c>
      <c r="G170" s="31">
        <f t="shared" si="11"/>
        <v>187.0039206951686</v>
      </c>
      <c r="H170" s="32">
        <f t="shared" si="14"/>
        <v>183.54596741871353</v>
      </c>
      <c r="K170" s="10">
        <f t="shared" si="12"/>
        <v>145</v>
      </c>
      <c r="L170" s="10">
        <f ca="1" t="shared" si="13"/>
        <v>0.6122549161345887</v>
      </c>
    </row>
    <row r="171" spans="1:12" ht="12.75">
      <c r="A171" s="6" t="s">
        <v>25</v>
      </c>
      <c r="B171" s="6">
        <v>6</v>
      </c>
      <c r="C171" s="6">
        <v>18</v>
      </c>
      <c r="D171" s="6">
        <v>170</v>
      </c>
      <c r="E171" s="29">
        <v>341</v>
      </c>
      <c r="F171" s="7">
        <f t="shared" si="10"/>
        <v>307</v>
      </c>
      <c r="G171" s="31">
        <f t="shared" si="11"/>
        <v>186.7778612954803</v>
      </c>
      <c r="H171" s="32">
        <f t="shared" si="14"/>
        <v>183.54300177879654</v>
      </c>
      <c r="K171" s="10">
        <f t="shared" si="12"/>
        <v>307</v>
      </c>
      <c r="L171" s="10">
        <f ca="1" t="shared" si="13"/>
        <v>0.1668583577957179</v>
      </c>
    </row>
    <row r="172" spans="1:12" ht="12.75">
      <c r="A172" s="6" t="s">
        <v>25</v>
      </c>
      <c r="B172" s="6">
        <v>6</v>
      </c>
      <c r="C172" s="6">
        <v>19</v>
      </c>
      <c r="D172" s="6">
        <v>171</v>
      </c>
      <c r="E172" s="29">
        <v>104</v>
      </c>
      <c r="F172" s="7">
        <f t="shared" si="10"/>
        <v>27</v>
      </c>
      <c r="G172" s="31">
        <f t="shared" si="11"/>
        <v>186.551801895792</v>
      </c>
      <c r="H172" s="32">
        <f t="shared" si="14"/>
        <v>183.54003613887951</v>
      </c>
      <c r="K172" s="10">
        <f t="shared" si="12"/>
        <v>27</v>
      </c>
      <c r="L172" s="10">
        <f ca="1" t="shared" si="13"/>
        <v>0.9272589117454118</v>
      </c>
    </row>
    <row r="173" spans="1:12" ht="12.75">
      <c r="A173" s="6" t="s">
        <v>25</v>
      </c>
      <c r="B173" s="6">
        <v>6</v>
      </c>
      <c r="C173" s="6">
        <v>20</v>
      </c>
      <c r="D173" s="6">
        <v>172</v>
      </c>
      <c r="E173" s="29">
        <v>360</v>
      </c>
      <c r="F173" s="7">
        <f t="shared" si="10"/>
        <v>63</v>
      </c>
      <c r="G173" s="31">
        <f t="shared" si="11"/>
        <v>186.32574249610371</v>
      </c>
      <c r="H173" s="32">
        <f t="shared" si="14"/>
        <v>183.53707049896252</v>
      </c>
      <c r="K173" s="10">
        <f t="shared" si="12"/>
        <v>63</v>
      </c>
      <c r="L173" s="10">
        <f ca="1" t="shared" si="13"/>
        <v>0.8210992516906117</v>
      </c>
    </row>
    <row r="174" spans="1:12" ht="12.75">
      <c r="A174" s="6" t="s">
        <v>25</v>
      </c>
      <c r="B174" s="6">
        <v>6</v>
      </c>
      <c r="C174" s="6">
        <v>21</v>
      </c>
      <c r="D174" s="6">
        <v>173</v>
      </c>
      <c r="E174" s="29">
        <v>60</v>
      </c>
      <c r="F174" s="7">
        <f t="shared" si="10"/>
        <v>289</v>
      </c>
      <c r="G174" s="31">
        <f t="shared" si="11"/>
        <v>186.09968309641542</v>
      </c>
      <c r="H174" s="32">
        <f t="shared" si="14"/>
        <v>183.53410485904553</v>
      </c>
      <c r="K174" s="10">
        <f t="shared" si="12"/>
        <v>289</v>
      </c>
      <c r="L174" s="10">
        <f ca="1" t="shared" si="13"/>
        <v>0.22707785349757614</v>
      </c>
    </row>
    <row r="175" spans="1:12" ht="12.75">
      <c r="A175" s="6" t="s">
        <v>25</v>
      </c>
      <c r="B175" s="6">
        <v>6</v>
      </c>
      <c r="C175" s="6">
        <v>22</v>
      </c>
      <c r="D175" s="6">
        <v>174</v>
      </c>
      <c r="E175" s="29">
        <v>247</v>
      </c>
      <c r="F175" s="7">
        <f t="shared" si="10"/>
        <v>244</v>
      </c>
      <c r="G175" s="31">
        <f t="shared" si="11"/>
        <v>185.87362369672712</v>
      </c>
      <c r="H175" s="32">
        <f t="shared" si="14"/>
        <v>183.5311392191285</v>
      </c>
      <c r="K175" s="10">
        <f t="shared" si="12"/>
        <v>244</v>
      </c>
      <c r="L175" s="10">
        <f ca="1" t="shared" si="13"/>
        <v>0.3429261996952846</v>
      </c>
    </row>
    <row r="176" spans="1:12" ht="12.75">
      <c r="A176" s="6" t="s">
        <v>25</v>
      </c>
      <c r="B176" s="6">
        <v>6</v>
      </c>
      <c r="C176" s="6">
        <v>23</v>
      </c>
      <c r="D176" s="6">
        <v>175</v>
      </c>
      <c r="E176" s="29">
        <v>109</v>
      </c>
      <c r="F176" s="7">
        <f t="shared" si="10"/>
        <v>330</v>
      </c>
      <c r="G176" s="31">
        <f t="shared" si="11"/>
        <v>185.64756429703883</v>
      </c>
      <c r="H176" s="32">
        <f t="shared" si="14"/>
        <v>183.5281735792115</v>
      </c>
      <c r="K176" s="10">
        <f t="shared" si="12"/>
        <v>330</v>
      </c>
      <c r="L176" s="10">
        <f ca="1" t="shared" si="13"/>
        <v>0.0895342073899883</v>
      </c>
    </row>
    <row r="177" spans="1:12" ht="12.75">
      <c r="A177" s="6" t="s">
        <v>25</v>
      </c>
      <c r="B177" s="6">
        <v>6</v>
      </c>
      <c r="C177" s="6">
        <v>24</v>
      </c>
      <c r="D177" s="6">
        <v>176</v>
      </c>
      <c r="E177" s="29">
        <v>358</v>
      </c>
      <c r="F177" s="7">
        <f t="shared" si="10"/>
        <v>179</v>
      </c>
      <c r="G177" s="31">
        <f t="shared" si="11"/>
        <v>185.42150489735053</v>
      </c>
      <c r="H177" s="32">
        <f t="shared" si="14"/>
        <v>183.52520793929452</v>
      </c>
      <c r="K177" s="10">
        <f t="shared" si="12"/>
        <v>179</v>
      </c>
      <c r="L177" s="10">
        <f ca="1" t="shared" si="13"/>
        <v>0.5267777770750399</v>
      </c>
    </row>
    <row r="178" spans="1:12" ht="12.75">
      <c r="A178" s="6" t="s">
        <v>25</v>
      </c>
      <c r="B178" s="6">
        <v>6</v>
      </c>
      <c r="C178" s="6">
        <v>25</v>
      </c>
      <c r="D178" s="6">
        <v>177</v>
      </c>
      <c r="E178" s="29">
        <v>137</v>
      </c>
      <c r="F178" s="7">
        <f t="shared" si="10"/>
        <v>111</v>
      </c>
      <c r="G178" s="31">
        <f t="shared" si="11"/>
        <v>185.19544549766223</v>
      </c>
      <c r="H178" s="32">
        <f t="shared" si="14"/>
        <v>183.52224229937752</v>
      </c>
      <c r="K178" s="10">
        <f t="shared" si="12"/>
        <v>111</v>
      </c>
      <c r="L178" s="10">
        <f ca="1" t="shared" si="13"/>
        <v>0.6958756539670503</v>
      </c>
    </row>
    <row r="179" spans="1:12" ht="12.75">
      <c r="A179" s="6" t="s">
        <v>25</v>
      </c>
      <c r="B179" s="6">
        <v>6</v>
      </c>
      <c r="C179" s="6">
        <v>26</v>
      </c>
      <c r="D179" s="6">
        <v>178</v>
      </c>
      <c r="E179" s="29">
        <v>22</v>
      </c>
      <c r="F179" s="7">
        <f t="shared" si="10"/>
        <v>213</v>
      </c>
      <c r="G179" s="31">
        <f t="shared" si="11"/>
        <v>184.96938609797394</v>
      </c>
      <c r="H179" s="32">
        <f t="shared" si="14"/>
        <v>183.5192766594605</v>
      </c>
      <c r="K179" s="10">
        <f t="shared" si="12"/>
        <v>213</v>
      </c>
      <c r="L179" s="10">
        <f ca="1" t="shared" si="13"/>
        <v>0.4061246104010934</v>
      </c>
    </row>
    <row r="180" spans="1:12" ht="12.75">
      <c r="A180" s="6" t="s">
        <v>25</v>
      </c>
      <c r="B180" s="6">
        <v>6</v>
      </c>
      <c r="C180" s="6">
        <v>27</v>
      </c>
      <c r="D180" s="6">
        <v>179</v>
      </c>
      <c r="E180" s="29">
        <v>64</v>
      </c>
      <c r="F180" s="7">
        <f t="shared" si="10"/>
        <v>83</v>
      </c>
      <c r="G180" s="31">
        <f t="shared" si="11"/>
        <v>184.74332669828564</v>
      </c>
      <c r="H180" s="32">
        <f t="shared" si="14"/>
        <v>183.5163110195435</v>
      </c>
      <c r="K180" s="10">
        <f t="shared" si="12"/>
        <v>83</v>
      </c>
      <c r="L180" s="10">
        <f ca="1" t="shared" si="13"/>
        <v>0.7611257491380456</v>
      </c>
    </row>
    <row r="181" spans="1:12" ht="12.75">
      <c r="A181" s="6" t="s">
        <v>25</v>
      </c>
      <c r="B181" s="6">
        <v>6</v>
      </c>
      <c r="C181" s="6">
        <v>28</v>
      </c>
      <c r="D181" s="6">
        <v>180</v>
      </c>
      <c r="E181" s="29">
        <v>222</v>
      </c>
      <c r="F181" s="7">
        <f t="shared" si="10"/>
        <v>287</v>
      </c>
      <c r="G181" s="31">
        <f t="shared" si="11"/>
        <v>184.51726729859735</v>
      </c>
      <c r="H181" s="32">
        <f t="shared" si="14"/>
        <v>183.51334537962651</v>
      </c>
      <c r="K181" s="10">
        <f t="shared" si="12"/>
        <v>287</v>
      </c>
      <c r="L181" s="10">
        <f ca="1" t="shared" si="13"/>
        <v>0.22730928474629764</v>
      </c>
    </row>
    <row r="182" spans="1:12" ht="12.75">
      <c r="A182" s="6" t="s">
        <v>25</v>
      </c>
      <c r="B182" s="6">
        <v>6</v>
      </c>
      <c r="C182" s="6">
        <v>29</v>
      </c>
      <c r="D182" s="6">
        <v>181</v>
      </c>
      <c r="E182" s="29">
        <v>353</v>
      </c>
      <c r="F182" s="7">
        <f t="shared" si="10"/>
        <v>144</v>
      </c>
      <c r="G182" s="31">
        <f t="shared" si="11"/>
        <v>184.29120789890905</v>
      </c>
      <c r="H182" s="32">
        <f t="shared" si="14"/>
        <v>183.5103797397095</v>
      </c>
      <c r="K182" s="10">
        <f t="shared" si="12"/>
        <v>144</v>
      </c>
      <c r="L182" s="10">
        <f ca="1" t="shared" si="13"/>
        <v>0.6158124933890576</v>
      </c>
    </row>
    <row r="183" spans="1:12" ht="12.75">
      <c r="A183" s="6" t="s">
        <v>25</v>
      </c>
      <c r="B183" s="6">
        <v>6</v>
      </c>
      <c r="C183" s="6">
        <v>30</v>
      </c>
      <c r="D183" s="6">
        <v>182</v>
      </c>
      <c r="E183" s="29">
        <v>209</v>
      </c>
      <c r="F183" s="7">
        <f t="shared" si="10"/>
        <v>326</v>
      </c>
      <c r="G183" s="31">
        <f t="shared" si="11"/>
        <v>184.06514849922075</v>
      </c>
      <c r="H183" s="32">
        <f t="shared" si="14"/>
        <v>183.5074140997925</v>
      </c>
      <c r="K183" s="10">
        <f t="shared" si="12"/>
        <v>326</v>
      </c>
      <c r="L183" s="10">
        <f ca="1" t="shared" si="13"/>
        <v>0.10582457393502409</v>
      </c>
    </row>
    <row r="184" spans="1:12" ht="12.75">
      <c r="A184" s="6" t="s">
        <v>26</v>
      </c>
      <c r="B184" s="6">
        <v>7</v>
      </c>
      <c r="C184" s="6">
        <v>1</v>
      </c>
      <c r="D184" s="6">
        <v>183</v>
      </c>
      <c r="E184" s="29">
        <v>93</v>
      </c>
      <c r="F184" s="7">
        <f t="shared" si="10"/>
        <v>182</v>
      </c>
      <c r="G184" s="31">
        <f t="shared" si="11"/>
        <v>183.83908909953246</v>
      </c>
      <c r="H184" s="32">
        <f t="shared" si="14"/>
        <v>183.5044484598755</v>
      </c>
      <c r="K184" s="10">
        <f t="shared" si="12"/>
        <v>182</v>
      </c>
      <c r="L184" s="10">
        <f ca="1" t="shared" si="13"/>
        <v>0.5144676158715811</v>
      </c>
    </row>
    <row r="185" spans="1:12" ht="12.75">
      <c r="A185" s="6" t="s">
        <v>26</v>
      </c>
      <c r="B185" s="6">
        <v>7</v>
      </c>
      <c r="C185" s="6">
        <v>2</v>
      </c>
      <c r="D185" s="6">
        <v>184</v>
      </c>
      <c r="E185" s="29">
        <v>350</v>
      </c>
      <c r="F185" s="7">
        <f t="shared" si="10"/>
        <v>73</v>
      </c>
      <c r="G185" s="31">
        <f t="shared" si="11"/>
        <v>183.61302969984416</v>
      </c>
      <c r="H185" s="32">
        <f t="shared" si="14"/>
        <v>183.5014828199585</v>
      </c>
      <c r="K185" s="10">
        <f t="shared" si="12"/>
        <v>73</v>
      </c>
      <c r="L185" s="10">
        <f ca="1" t="shared" si="13"/>
        <v>0.7977824747977138</v>
      </c>
    </row>
    <row r="186" spans="1:12" ht="12.75">
      <c r="A186" s="6" t="s">
        <v>26</v>
      </c>
      <c r="B186" s="6">
        <v>7</v>
      </c>
      <c r="C186" s="6">
        <v>3</v>
      </c>
      <c r="D186" s="6">
        <v>185</v>
      </c>
      <c r="E186" s="29">
        <v>115</v>
      </c>
      <c r="F186" s="7">
        <f t="shared" si="10"/>
        <v>285</v>
      </c>
      <c r="G186" s="31">
        <f t="shared" si="11"/>
        <v>183.38697030015584</v>
      </c>
      <c r="H186" s="32">
        <f t="shared" si="14"/>
        <v>183.4985171800415</v>
      </c>
      <c r="K186" s="10">
        <f t="shared" si="12"/>
        <v>285</v>
      </c>
      <c r="L186" s="10">
        <f ca="1" t="shared" si="13"/>
        <v>0.23301198834724346</v>
      </c>
    </row>
    <row r="187" spans="1:12" ht="12.75">
      <c r="A187" s="6" t="s">
        <v>26</v>
      </c>
      <c r="B187" s="6">
        <v>7</v>
      </c>
      <c r="C187" s="6">
        <v>4</v>
      </c>
      <c r="D187" s="6">
        <v>186</v>
      </c>
      <c r="E187" s="29">
        <v>279</v>
      </c>
      <c r="F187" s="7">
        <f t="shared" si="10"/>
        <v>141</v>
      </c>
      <c r="G187" s="31">
        <f t="shared" si="11"/>
        <v>183.16091090046754</v>
      </c>
      <c r="H187" s="32">
        <f t="shared" si="14"/>
        <v>183.4955515401245</v>
      </c>
      <c r="K187" s="10">
        <f t="shared" si="12"/>
        <v>141</v>
      </c>
      <c r="L187" s="10">
        <f ca="1" t="shared" si="13"/>
        <v>0.622064558277998</v>
      </c>
    </row>
    <row r="188" spans="1:12" ht="12.75">
      <c r="A188" s="6" t="s">
        <v>26</v>
      </c>
      <c r="B188" s="6">
        <v>7</v>
      </c>
      <c r="C188" s="6">
        <v>5</v>
      </c>
      <c r="D188" s="6">
        <v>187</v>
      </c>
      <c r="E188" s="29">
        <v>188</v>
      </c>
      <c r="F188" s="7">
        <f t="shared" si="10"/>
        <v>185</v>
      </c>
      <c r="G188" s="31">
        <f t="shared" si="11"/>
        <v>182.93485150077925</v>
      </c>
      <c r="H188" s="32">
        <f t="shared" si="14"/>
        <v>183.4925859002075</v>
      </c>
      <c r="K188" s="10">
        <f t="shared" si="12"/>
        <v>185</v>
      </c>
      <c r="L188" s="10">
        <f ca="1" t="shared" si="13"/>
        <v>0.5073538482183721</v>
      </c>
    </row>
    <row r="189" spans="1:12" ht="12.75">
      <c r="A189" s="6" t="s">
        <v>26</v>
      </c>
      <c r="B189" s="6">
        <v>7</v>
      </c>
      <c r="C189" s="6">
        <v>6</v>
      </c>
      <c r="D189" s="6">
        <v>188</v>
      </c>
      <c r="E189" s="29">
        <v>327</v>
      </c>
      <c r="F189" s="7">
        <f t="shared" si="10"/>
        <v>24</v>
      </c>
      <c r="G189" s="31">
        <f t="shared" si="11"/>
        <v>182.70879210109095</v>
      </c>
      <c r="H189" s="32">
        <f t="shared" si="14"/>
        <v>183.4896202602905</v>
      </c>
      <c r="K189" s="10">
        <f t="shared" si="12"/>
        <v>24</v>
      </c>
      <c r="L189" s="10">
        <f ca="1" t="shared" si="13"/>
        <v>0.9334703526328667</v>
      </c>
    </row>
    <row r="190" spans="1:12" ht="12.75">
      <c r="A190" s="6" t="s">
        <v>26</v>
      </c>
      <c r="B190" s="6">
        <v>7</v>
      </c>
      <c r="C190" s="6">
        <v>7</v>
      </c>
      <c r="D190" s="6">
        <v>189</v>
      </c>
      <c r="E190" s="29">
        <v>50</v>
      </c>
      <c r="F190" s="7">
        <f t="shared" si="10"/>
        <v>61</v>
      </c>
      <c r="G190" s="31">
        <f t="shared" si="11"/>
        <v>182.48273270140265</v>
      </c>
      <c r="H190" s="32">
        <f t="shared" si="14"/>
        <v>183.48665462037349</v>
      </c>
      <c r="K190" s="10">
        <f t="shared" si="12"/>
        <v>61</v>
      </c>
      <c r="L190" s="10">
        <f ca="1" t="shared" si="13"/>
        <v>0.8236602073848189</v>
      </c>
    </row>
    <row r="191" spans="1:12" ht="12.75">
      <c r="A191" s="6" t="s">
        <v>26</v>
      </c>
      <c r="B191" s="6">
        <v>7</v>
      </c>
      <c r="C191" s="6">
        <v>8</v>
      </c>
      <c r="D191" s="6">
        <v>190</v>
      </c>
      <c r="E191" s="29">
        <v>13</v>
      </c>
      <c r="F191" s="7">
        <f t="shared" si="10"/>
        <v>226</v>
      </c>
      <c r="G191" s="31">
        <f t="shared" si="11"/>
        <v>182.25667330171436</v>
      </c>
      <c r="H191" s="32">
        <f t="shared" si="14"/>
        <v>183.4836889804565</v>
      </c>
      <c r="K191" s="10">
        <f t="shared" si="12"/>
        <v>226</v>
      </c>
      <c r="L191" s="10">
        <f ca="1" t="shared" si="13"/>
        <v>0.3782237263067145</v>
      </c>
    </row>
    <row r="192" spans="1:12" ht="12.75">
      <c r="A192" s="6" t="s">
        <v>26</v>
      </c>
      <c r="B192" s="6">
        <v>7</v>
      </c>
      <c r="C192" s="6">
        <v>9</v>
      </c>
      <c r="D192" s="6">
        <v>191</v>
      </c>
      <c r="E192" s="29">
        <v>277</v>
      </c>
      <c r="F192" s="7">
        <f t="shared" si="10"/>
        <v>86</v>
      </c>
      <c r="G192" s="31">
        <f t="shared" si="11"/>
        <v>182.03061390202606</v>
      </c>
      <c r="H192" s="32">
        <f t="shared" si="14"/>
        <v>183.4807233405395</v>
      </c>
      <c r="K192" s="10">
        <f t="shared" si="12"/>
        <v>86</v>
      </c>
      <c r="L192" s="10">
        <f ca="1" t="shared" si="13"/>
        <v>0.7465430582433328</v>
      </c>
    </row>
    <row r="193" spans="1:12" ht="12.75">
      <c r="A193" s="6" t="s">
        <v>26</v>
      </c>
      <c r="B193" s="6">
        <v>7</v>
      </c>
      <c r="C193" s="6">
        <v>10</v>
      </c>
      <c r="D193" s="6">
        <v>192</v>
      </c>
      <c r="E193" s="29">
        <v>284</v>
      </c>
      <c r="F193" s="7">
        <f t="shared" si="10"/>
        <v>361</v>
      </c>
      <c r="G193" s="31">
        <f t="shared" si="11"/>
        <v>181.80455450233777</v>
      </c>
      <c r="H193" s="32">
        <f t="shared" si="14"/>
        <v>183.47775770062248</v>
      </c>
      <c r="K193" s="10">
        <f t="shared" si="12"/>
        <v>361</v>
      </c>
      <c r="L193" s="10">
        <f ca="1" t="shared" si="13"/>
        <v>0.010702007771214994</v>
      </c>
    </row>
    <row r="194" spans="1:12" ht="12.75">
      <c r="A194" s="6" t="s">
        <v>26</v>
      </c>
      <c r="B194" s="6">
        <v>7</v>
      </c>
      <c r="C194" s="6">
        <v>11</v>
      </c>
      <c r="D194" s="6">
        <v>193</v>
      </c>
      <c r="E194" s="29">
        <v>248</v>
      </c>
      <c r="F194" s="7">
        <f aca="true" t="shared" si="15" ref="F194:F257">INDEX($D$2:$D$367,K194)</f>
        <v>256</v>
      </c>
      <c r="G194" s="31">
        <f aca="true" t="shared" si="16" ref="G194:G257">183.5+$I$6*(D194-184.5)</f>
        <v>181.57849510264947</v>
      </c>
      <c r="H194" s="32">
        <f t="shared" si="14"/>
        <v>183.47479206070548</v>
      </c>
      <c r="K194" s="10">
        <f aca="true" t="shared" si="17" ref="K194:K257">RANK(L194,$L$2:$L$367)</f>
        <v>256</v>
      </c>
      <c r="L194" s="10">
        <f aca="true" ca="1" t="shared" si="18" ref="L194:L257">RAND()</f>
        <v>0.31574532110245457</v>
      </c>
    </row>
    <row r="195" spans="1:12" ht="12.75">
      <c r="A195" s="6" t="s">
        <v>26</v>
      </c>
      <c r="B195" s="6">
        <v>7</v>
      </c>
      <c r="C195" s="6">
        <v>12</v>
      </c>
      <c r="D195" s="6">
        <v>194</v>
      </c>
      <c r="E195" s="29">
        <v>15</v>
      </c>
      <c r="F195" s="7">
        <f t="shared" si="15"/>
        <v>311</v>
      </c>
      <c r="G195" s="31">
        <f t="shared" si="16"/>
        <v>181.35243570296117</v>
      </c>
      <c r="H195" s="32">
        <f aca="true" t="shared" si="19" ref="H195:H258">183.5+$I$15*(D195-184.5)</f>
        <v>183.4718264207885</v>
      </c>
      <c r="K195" s="10">
        <f t="shared" si="17"/>
        <v>311</v>
      </c>
      <c r="L195" s="10">
        <f ca="1" t="shared" si="18"/>
        <v>0.14612554720633852</v>
      </c>
    </row>
    <row r="196" spans="1:12" ht="12.75">
      <c r="A196" s="6" t="s">
        <v>26</v>
      </c>
      <c r="B196" s="6">
        <v>7</v>
      </c>
      <c r="C196" s="6">
        <v>13</v>
      </c>
      <c r="D196" s="6">
        <v>195</v>
      </c>
      <c r="E196" s="29">
        <v>42</v>
      </c>
      <c r="F196" s="7">
        <f t="shared" si="15"/>
        <v>261</v>
      </c>
      <c r="G196" s="31">
        <f t="shared" si="16"/>
        <v>181.12637630327288</v>
      </c>
      <c r="H196" s="32">
        <f t="shared" si="19"/>
        <v>183.4688607808715</v>
      </c>
      <c r="K196" s="10">
        <f t="shared" si="17"/>
        <v>261</v>
      </c>
      <c r="L196" s="10">
        <f ca="1" t="shared" si="18"/>
        <v>0.3103261134506283</v>
      </c>
    </row>
    <row r="197" spans="1:12" ht="12.75">
      <c r="A197" s="6" t="s">
        <v>26</v>
      </c>
      <c r="B197" s="6">
        <v>7</v>
      </c>
      <c r="C197" s="6">
        <v>14</v>
      </c>
      <c r="D197" s="6">
        <v>196</v>
      </c>
      <c r="E197" s="29">
        <v>331</v>
      </c>
      <c r="F197" s="7">
        <f t="shared" si="15"/>
        <v>30</v>
      </c>
      <c r="G197" s="31">
        <f t="shared" si="16"/>
        <v>180.90031690358458</v>
      </c>
      <c r="H197" s="32">
        <f t="shared" si="19"/>
        <v>183.46589514095447</v>
      </c>
      <c r="K197" s="10">
        <f t="shared" si="17"/>
        <v>30</v>
      </c>
      <c r="L197" s="10">
        <f ca="1" t="shared" si="18"/>
        <v>0.9240871986207821</v>
      </c>
    </row>
    <row r="198" spans="1:12" ht="12.75">
      <c r="A198" s="6" t="s">
        <v>26</v>
      </c>
      <c r="B198" s="6">
        <v>7</v>
      </c>
      <c r="C198" s="6">
        <v>15</v>
      </c>
      <c r="D198" s="6">
        <v>197</v>
      </c>
      <c r="E198" s="29">
        <v>322</v>
      </c>
      <c r="F198" s="7">
        <f t="shared" si="15"/>
        <v>122</v>
      </c>
      <c r="G198" s="31">
        <f t="shared" si="16"/>
        <v>180.67425750389629</v>
      </c>
      <c r="H198" s="32">
        <f t="shared" si="19"/>
        <v>183.46292950103748</v>
      </c>
      <c r="K198" s="10">
        <f t="shared" si="17"/>
        <v>122</v>
      </c>
      <c r="L198" s="10">
        <f ca="1" t="shared" si="18"/>
        <v>0.6717046547018981</v>
      </c>
    </row>
    <row r="199" spans="1:12" ht="12.75">
      <c r="A199" s="6" t="s">
        <v>26</v>
      </c>
      <c r="B199" s="6">
        <v>7</v>
      </c>
      <c r="C199" s="6">
        <v>16</v>
      </c>
      <c r="D199" s="6">
        <v>198</v>
      </c>
      <c r="E199" s="29">
        <v>120</v>
      </c>
      <c r="F199" s="7">
        <f t="shared" si="15"/>
        <v>357</v>
      </c>
      <c r="G199" s="31">
        <f t="shared" si="16"/>
        <v>180.448198104208</v>
      </c>
      <c r="H199" s="32">
        <f t="shared" si="19"/>
        <v>183.45996386112049</v>
      </c>
      <c r="K199" s="10">
        <f t="shared" si="17"/>
        <v>357</v>
      </c>
      <c r="L199" s="10">
        <f ca="1" t="shared" si="18"/>
        <v>0.02274082734129479</v>
      </c>
    </row>
    <row r="200" spans="1:12" ht="12.75">
      <c r="A200" s="6" t="s">
        <v>26</v>
      </c>
      <c r="B200" s="6">
        <v>7</v>
      </c>
      <c r="C200" s="6">
        <v>17</v>
      </c>
      <c r="D200" s="6">
        <v>199</v>
      </c>
      <c r="E200" s="29">
        <v>98</v>
      </c>
      <c r="F200" s="7">
        <f t="shared" si="15"/>
        <v>172</v>
      </c>
      <c r="G200" s="31">
        <f t="shared" si="16"/>
        <v>180.2221387045197</v>
      </c>
      <c r="H200" s="32">
        <f t="shared" si="19"/>
        <v>183.45699822120346</v>
      </c>
      <c r="K200" s="10">
        <f t="shared" si="17"/>
        <v>172</v>
      </c>
      <c r="L200" s="10">
        <f ca="1" t="shared" si="18"/>
        <v>0.5489923188561363</v>
      </c>
    </row>
    <row r="201" spans="1:12" ht="12.75">
      <c r="A201" s="6" t="s">
        <v>26</v>
      </c>
      <c r="B201" s="6">
        <v>7</v>
      </c>
      <c r="C201" s="6">
        <v>18</v>
      </c>
      <c r="D201" s="6">
        <v>200</v>
      </c>
      <c r="E201" s="29">
        <v>190</v>
      </c>
      <c r="F201" s="7">
        <f t="shared" si="15"/>
        <v>43</v>
      </c>
      <c r="G201" s="31">
        <f t="shared" si="16"/>
        <v>179.9960793048314</v>
      </c>
      <c r="H201" s="32">
        <f t="shared" si="19"/>
        <v>183.45403258128647</v>
      </c>
      <c r="K201" s="10">
        <f t="shared" si="17"/>
        <v>43</v>
      </c>
      <c r="L201" s="10">
        <f ca="1" t="shared" si="18"/>
        <v>0.8648904861147457</v>
      </c>
    </row>
    <row r="202" spans="1:12" ht="12.75">
      <c r="A202" s="6" t="s">
        <v>26</v>
      </c>
      <c r="B202" s="6">
        <v>7</v>
      </c>
      <c r="C202" s="6">
        <v>19</v>
      </c>
      <c r="D202" s="6">
        <v>201</v>
      </c>
      <c r="E202" s="29">
        <v>227</v>
      </c>
      <c r="F202" s="7">
        <f t="shared" si="15"/>
        <v>265</v>
      </c>
      <c r="G202" s="31">
        <f t="shared" si="16"/>
        <v>179.7700199051431</v>
      </c>
      <c r="H202" s="32">
        <f t="shared" si="19"/>
        <v>183.45106694136948</v>
      </c>
      <c r="K202" s="10">
        <f t="shared" si="17"/>
        <v>265</v>
      </c>
      <c r="L202" s="10">
        <f ca="1" t="shared" si="18"/>
        <v>0.30079113291867543</v>
      </c>
    </row>
    <row r="203" spans="1:12" ht="12.75">
      <c r="A203" s="6" t="s">
        <v>26</v>
      </c>
      <c r="B203" s="6">
        <v>7</v>
      </c>
      <c r="C203" s="6">
        <v>20</v>
      </c>
      <c r="D203" s="6">
        <v>202</v>
      </c>
      <c r="E203" s="29">
        <v>187</v>
      </c>
      <c r="F203" s="7">
        <f t="shared" si="15"/>
        <v>271</v>
      </c>
      <c r="G203" s="31">
        <f t="shared" si="16"/>
        <v>179.5439605054548</v>
      </c>
      <c r="H203" s="32">
        <f t="shared" si="19"/>
        <v>183.44810130145248</v>
      </c>
      <c r="K203" s="10">
        <f t="shared" si="17"/>
        <v>271</v>
      </c>
      <c r="L203" s="10">
        <f ca="1" t="shared" si="18"/>
        <v>0.28104339431138214</v>
      </c>
    </row>
    <row r="204" spans="1:12" ht="12.75">
      <c r="A204" s="6" t="s">
        <v>26</v>
      </c>
      <c r="B204" s="6">
        <v>7</v>
      </c>
      <c r="C204" s="6">
        <v>21</v>
      </c>
      <c r="D204" s="6">
        <v>203</v>
      </c>
      <c r="E204" s="29">
        <v>27</v>
      </c>
      <c r="F204" s="7">
        <f t="shared" si="15"/>
        <v>248</v>
      </c>
      <c r="G204" s="31">
        <f t="shared" si="16"/>
        <v>179.3179011057665</v>
      </c>
      <c r="H204" s="32">
        <f t="shared" si="19"/>
        <v>183.44513566153546</v>
      </c>
      <c r="K204" s="10">
        <f t="shared" si="17"/>
        <v>248</v>
      </c>
      <c r="L204" s="10">
        <f ca="1" t="shared" si="18"/>
        <v>0.33850253208402137</v>
      </c>
    </row>
    <row r="205" spans="1:12" ht="12.75">
      <c r="A205" s="6" t="s">
        <v>26</v>
      </c>
      <c r="B205" s="6">
        <v>7</v>
      </c>
      <c r="C205" s="6">
        <v>22</v>
      </c>
      <c r="D205" s="6">
        <v>204</v>
      </c>
      <c r="E205" s="29">
        <v>153</v>
      </c>
      <c r="F205" s="7">
        <f t="shared" si="15"/>
        <v>134</v>
      </c>
      <c r="G205" s="31">
        <f t="shared" si="16"/>
        <v>179.09184170607818</v>
      </c>
      <c r="H205" s="32">
        <f t="shared" si="19"/>
        <v>183.44217002161847</v>
      </c>
      <c r="K205" s="10">
        <f t="shared" si="17"/>
        <v>134</v>
      </c>
      <c r="L205" s="10">
        <f ca="1" t="shared" si="18"/>
        <v>0.6446945971738387</v>
      </c>
    </row>
    <row r="206" spans="1:12" ht="12.75">
      <c r="A206" s="6" t="s">
        <v>26</v>
      </c>
      <c r="B206" s="6">
        <v>7</v>
      </c>
      <c r="C206" s="6">
        <v>23</v>
      </c>
      <c r="D206" s="6">
        <v>205</v>
      </c>
      <c r="E206" s="29">
        <v>172</v>
      </c>
      <c r="F206" s="7">
        <f t="shared" si="15"/>
        <v>85</v>
      </c>
      <c r="G206" s="31">
        <f t="shared" si="16"/>
        <v>178.8657823063899</v>
      </c>
      <c r="H206" s="32">
        <f t="shared" si="19"/>
        <v>183.43920438170147</v>
      </c>
      <c r="K206" s="10">
        <f t="shared" si="17"/>
        <v>85</v>
      </c>
      <c r="L206" s="10">
        <f ca="1" t="shared" si="18"/>
        <v>0.756965844269871</v>
      </c>
    </row>
    <row r="207" spans="1:12" ht="12.75">
      <c r="A207" s="6" t="s">
        <v>26</v>
      </c>
      <c r="B207" s="6">
        <v>7</v>
      </c>
      <c r="C207" s="6">
        <v>24</v>
      </c>
      <c r="D207" s="6">
        <v>206</v>
      </c>
      <c r="E207" s="29">
        <v>23</v>
      </c>
      <c r="F207" s="7">
        <f t="shared" si="15"/>
        <v>231</v>
      </c>
      <c r="G207" s="31">
        <f t="shared" si="16"/>
        <v>178.6397229067016</v>
      </c>
      <c r="H207" s="32">
        <f t="shared" si="19"/>
        <v>183.43623874178445</v>
      </c>
      <c r="K207" s="10">
        <f t="shared" si="17"/>
        <v>231</v>
      </c>
      <c r="L207" s="10">
        <f ca="1" t="shared" si="18"/>
        <v>0.37288357440320397</v>
      </c>
    </row>
    <row r="208" spans="1:12" ht="12.75">
      <c r="A208" s="6" t="s">
        <v>26</v>
      </c>
      <c r="B208" s="6">
        <v>7</v>
      </c>
      <c r="C208" s="6">
        <v>25</v>
      </c>
      <c r="D208" s="6">
        <v>207</v>
      </c>
      <c r="E208" s="29">
        <v>67</v>
      </c>
      <c r="F208" s="7">
        <f t="shared" si="15"/>
        <v>264</v>
      </c>
      <c r="G208" s="31">
        <f t="shared" si="16"/>
        <v>178.4136635070133</v>
      </c>
      <c r="H208" s="32">
        <f t="shared" si="19"/>
        <v>183.43327310186746</v>
      </c>
      <c r="K208" s="10">
        <f t="shared" si="17"/>
        <v>264</v>
      </c>
      <c r="L208" s="10">
        <f ca="1" t="shared" si="18"/>
        <v>0.3009112138661294</v>
      </c>
    </row>
    <row r="209" spans="1:12" ht="12.75">
      <c r="A209" s="6" t="s">
        <v>26</v>
      </c>
      <c r="B209" s="6">
        <v>7</v>
      </c>
      <c r="C209" s="6">
        <v>26</v>
      </c>
      <c r="D209" s="6">
        <v>208</v>
      </c>
      <c r="E209" s="29">
        <v>303</v>
      </c>
      <c r="F209" s="7">
        <f t="shared" si="15"/>
        <v>194</v>
      </c>
      <c r="G209" s="31">
        <f t="shared" si="16"/>
        <v>178.187604107325</v>
      </c>
      <c r="H209" s="32">
        <f t="shared" si="19"/>
        <v>183.43030746195046</v>
      </c>
      <c r="K209" s="10">
        <f t="shared" si="17"/>
        <v>194</v>
      </c>
      <c r="L209" s="10">
        <f ca="1" t="shared" si="18"/>
        <v>0.46035837925683154</v>
      </c>
    </row>
    <row r="210" spans="1:12" ht="12.75">
      <c r="A210" s="6" t="s">
        <v>26</v>
      </c>
      <c r="B210" s="6">
        <v>7</v>
      </c>
      <c r="C210" s="6">
        <v>27</v>
      </c>
      <c r="D210" s="6">
        <v>209</v>
      </c>
      <c r="E210" s="29">
        <v>289</v>
      </c>
      <c r="F210" s="7">
        <f t="shared" si="15"/>
        <v>220</v>
      </c>
      <c r="G210" s="31">
        <f t="shared" si="16"/>
        <v>177.9615447076367</v>
      </c>
      <c r="H210" s="32">
        <f t="shared" si="19"/>
        <v>183.42734182203347</v>
      </c>
      <c r="K210" s="10">
        <f t="shared" si="17"/>
        <v>220</v>
      </c>
      <c r="L210" s="10">
        <f ca="1" t="shared" si="18"/>
        <v>0.39096968134253984</v>
      </c>
    </row>
    <row r="211" spans="1:12" ht="12.75">
      <c r="A211" s="6" t="s">
        <v>26</v>
      </c>
      <c r="B211" s="6">
        <v>7</v>
      </c>
      <c r="C211" s="6">
        <v>28</v>
      </c>
      <c r="D211" s="6">
        <v>210</v>
      </c>
      <c r="E211" s="29">
        <v>88</v>
      </c>
      <c r="F211" s="7">
        <f t="shared" si="15"/>
        <v>29</v>
      </c>
      <c r="G211" s="31">
        <f t="shared" si="16"/>
        <v>177.7354853079484</v>
      </c>
      <c r="H211" s="32">
        <f t="shared" si="19"/>
        <v>183.42437618211645</v>
      </c>
      <c r="K211" s="10">
        <f t="shared" si="17"/>
        <v>29</v>
      </c>
      <c r="L211" s="10">
        <f ca="1" t="shared" si="18"/>
        <v>0.9245674650837827</v>
      </c>
    </row>
    <row r="212" spans="1:12" ht="12.75">
      <c r="A212" s="6" t="s">
        <v>26</v>
      </c>
      <c r="B212" s="6">
        <v>7</v>
      </c>
      <c r="C212" s="6">
        <v>29</v>
      </c>
      <c r="D212" s="6">
        <v>211</v>
      </c>
      <c r="E212" s="29">
        <v>270</v>
      </c>
      <c r="F212" s="7">
        <f t="shared" si="15"/>
        <v>221</v>
      </c>
      <c r="G212" s="31">
        <f t="shared" si="16"/>
        <v>177.5094259082601</v>
      </c>
      <c r="H212" s="32">
        <f t="shared" si="19"/>
        <v>183.42141054219945</v>
      </c>
      <c r="K212" s="10">
        <f t="shared" si="17"/>
        <v>221</v>
      </c>
      <c r="L212" s="10">
        <f ca="1" t="shared" si="18"/>
        <v>0.3884015878320497</v>
      </c>
    </row>
    <row r="213" spans="1:12" ht="12.75">
      <c r="A213" s="6" t="s">
        <v>26</v>
      </c>
      <c r="B213" s="6">
        <v>7</v>
      </c>
      <c r="C213" s="6">
        <v>30</v>
      </c>
      <c r="D213" s="6">
        <v>212</v>
      </c>
      <c r="E213" s="29">
        <v>287</v>
      </c>
      <c r="F213" s="7">
        <f t="shared" si="15"/>
        <v>107</v>
      </c>
      <c r="G213" s="31">
        <f t="shared" si="16"/>
        <v>177.28336650857182</v>
      </c>
      <c r="H213" s="32">
        <f t="shared" si="19"/>
        <v>183.41844490228246</v>
      </c>
      <c r="K213" s="10">
        <f t="shared" si="17"/>
        <v>107</v>
      </c>
      <c r="L213" s="10">
        <f ca="1" t="shared" si="18"/>
        <v>0.7033210985600817</v>
      </c>
    </row>
    <row r="214" spans="1:12" ht="12.75">
      <c r="A214" s="6" t="s">
        <v>26</v>
      </c>
      <c r="B214" s="6">
        <v>7</v>
      </c>
      <c r="C214" s="6">
        <v>31</v>
      </c>
      <c r="D214" s="6">
        <v>213</v>
      </c>
      <c r="E214" s="29">
        <v>193</v>
      </c>
      <c r="F214" s="7">
        <f t="shared" si="15"/>
        <v>178</v>
      </c>
      <c r="G214" s="31">
        <f t="shared" si="16"/>
        <v>177.05730710888352</v>
      </c>
      <c r="H214" s="32">
        <f t="shared" si="19"/>
        <v>183.41547926236544</v>
      </c>
      <c r="K214" s="10">
        <f t="shared" si="17"/>
        <v>178</v>
      </c>
      <c r="L214" s="10">
        <f ca="1" t="shared" si="18"/>
        <v>0.5278359585627186</v>
      </c>
    </row>
    <row r="215" spans="1:12" ht="12.75">
      <c r="A215" s="6" t="s">
        <v>27</v>
      </c>
      <c r="B215" s="6">
        <v>8</v>
      </c>
      <c r="C215" s="6">
        <v>1</v>
      </c>
      <c r="D215" s="6">
        <v>214</v>
      </c>
      <c r="E215" s="29">
        <v>111</v>
      </c>
      <c r="F215" s="7">
        <f t="shared" si="15"/>
        <v>334</v>
      </c>
      <c r="G215" s="31">
        <f t="shared" si="16"/>
        <v>176.83124770919522</v>
      </c>
      <c r="H215" s="32">
        <f t="shared" si="19"/>
        <v>183.41251362244844</v>
      </c>
      <c r="K215" s="10">
        <f t="shared" si="17"/>
        <v>334</v>
      </c>
      <c r="L215" s="10">
        <f ca="1" t="shared" si="18"/>
        <v>0.08827604445923498</v>
      </c>
    </row>
    <row r="216" spans="1:12" ht="12.75">
      <c r="A216" s="6" t="s">
        <v>27</v>
      </c>
      <c r="B216" s="6">
        <v>8</v>
      </c>
      <c r="C216" s="6">
        <v>2</v>
      </c>
      <c r="D216" s="6">
        <v>215</v>
      </c>
      <c r="E216" s="29">
        <v>45</v>
      </c>
      <c r="F216" s="7">
        <f t="shared" si="15"/>
        <v>305</v>
      </c>
      <c r="G216" s="31">
        <f t="shared" si="16"/>
        <v>176.60518830950693</v>
      </c>
      <c r="H216" s="32">
        <f t="shared" si="19"/>
        <v>183.40954798253145</v>
      </c>
      <c r="K216" s="10">
        <f t="shared" si="17"/>
        <v>305</v>
      </c>
      <c r="L216" s="10">
        <f ca="1" t="shared" si="18"/>
        <v>0.1703596341467346</v>
      </c>
    </row>
    <row r="217" spans="1:12" ht="12.75">
      <c r="A217" s="6" t="s">
        <v>27</v>
      </c>
      <c r="B217" s="6">
        <v>8</v>
      </c>
      <c r="C217" s="6">
        <v>3</v>
      </c>
      <c r="D217" s="6">
        <v>216</v>
      </c>
      <c r="E217" s="29">
        <v>261</v>
      </c>
      <c r="F217" s="7">
        <f t="shared" si="15"/>
        <v>258</v>
      </c>
      <c r="G217" s="31">
        <f t="shared" si="16"/>
        <v>176.37912890981863</v>
      </c>
      <c r="H217" s="32">
        <f t="shared" si="19"/>
        <v>183.40658234261446</v>
      </c>
      <c r="K217" s="10">
        <f t="shared" si="17"/>
        <v>258</v>
      </c>
      <c r="L217" s="10">
        <f ca="1" t="shared" si="18"/>
        <v>0.31329395508055313</v>
      </c>
    </row>
    <row r="218" spans="1:12" ht="12.75">
      <c r="A218" s="6" t="s">
        <v>27</v>
      </c>
      <c r="B218" s="6">
        <v>8</v>
      </c>
      <c r="C218" s="6">
        <v>4</v>
      </c>
      <c r="D218" s="6">
        <v>217</v>
      </c>
      <c r="E218" s="29">
        <v>145</v>
      </c>
      <c r="F218" s="7">
        <f t="shared" si="15"/>
        <v>344</v>
      </c>
      <c r="G218" s="31">
        <f t="shared" si="16"/>
        <v>176.15306951013034</v>
      </c>
      <c r="H218" s="32">
        <f t="shared" si="19"/>
        <v>183.40361670269743</v>
      </c>
      <c r="K218" s="10">
        <f t="shared" si="17"/>
        <v>344</v>
      </c>
      <c r="L218" s="10">
        <f ca="1" t="shared" si="18"/>
        <v>0.07125984611229796</v>
      </c>
    </row>
    <row r="219" spans="1:12" ht="12.75">
      <c r="A219" s="6" t="s">
        <v>27</v>
      </c>
      <c r="B219" s="6">
        <v>8</v>
      </c>
      <c r="C219" s="6">
        <v>5</v>
      </c>
      <c r="D219" s="6">
        <v>218</v>
      </c>
      <c r="E219" s="29">
        <v>54</v>
      </c>
      <c r="F219" s="7">
        <f t="shared" si="15"/>
        <v>348</v>
      </c>
      <c r="G219" s="31">
        <f t="shared" si="16"/>
        <v>175.92701011044204</v>
      </c>
      <c r="H219" s="32">
        <f t="shared" si="19"/>
        <v>183.40065106278044</v>
      </c>
      <c r="K219" s="10">
        <f t="shared" si="17"/>
        <v>348</v>
      </c>
      <c r="L219" s="10">
        <f ca="1" t="shared" si="18"/>
        <v>0.05427566887829016</v>
      </c>
    </row>
    <row r="220" spans="1:12" ht="12.75">
      <c r="A220" s="6" t="s">
        <v>27</v>
      </c>
      <c r="B220" s="6">
        <v>8</v>
      </c>
      <c r="C220" s="6">
        <v>6</v>
      </c>
      <c r="D220" s="6">
        <v>219</v>
      </c>
      <c r="E220" s="29">
        <v>114</v>
      </c>
      <c r="F220" s="7">
        <f t="shared" si="15"/>
        <v>279</v>
      </c>
      <c r="G220" s="31">
        <f t="shared" si="16"/>
        <v>175.70095071075374</v>
      </c>
      <c r="H220" s="32">
        <f t="shared" si="19"/>
        <v>183.39768542286345</v>
      </c>
      <c r="K220" s="10">
        <f t="shared" si="17"/>
        <v>279</v>
      </c>
      <c r="L220" s="10">
        <f ca="1" t="shared" si="18"/>
        <v>0.2526710536876635</v>
      </c>
    </row>
    <row r="221" spans="1:12" ht="12.75">
      <c r="A221" s="6" t="s">
        <v>27</v>
      </c>
      <c r="B221" s="6">
        <v>8</v>
      </c>
      <c r="C221" s="6">
        <v>7</v>
      </c>
      <c r="D221" s="6">
        <v>220</v>
      </c>
      <c r="E221" s="29">
        <v>168</v>
      </c>
      <c r="F221" s="7">
        <f t="shared" si="15"/>
        <v>113</v>
      </c>
      <c r="G221" s="31">
        <f t="shared" si="16"/>
        <v>175.47489131106545</v>
      </c>
      <c r="H221" s="32">
        <f t="shared" si="19"/>
        <v>183.39471978294642</v>
      </c>
      <c r="K221" s="10">
        <f t="shared" si="17"/>
        <v>113</v>
      </c>
      <c r="L221" s="10">
        <f ca="1" t="shared" si="18"/>
        <v>0.6937452665433739</v>
      </c>
    </row>
    <row r="222" spans="1:12" ht="12.75">
      <c r="A222" s="6" t="s">
        <v>27</v>
      </c>
      <c r="B222" s="6">
        <v>8</v>
      </c>
      <c r="C222" s="6">
        <v>8</v>
      </c>
      <c r="D222" s="6">
        <v>221</v>
      </c>
      <c r="E222" s="29">
        <v>48</v>
      </c>
      <c r="F222" s="7">
        <f t="shared" si="15"/>
        <v>190</v>
      </c>
      <c r="G222" s="31">
        <f t="shared" si="16"/>
        <v>175.24883191137712</v>
      </c>
      <c r="H222" s="32">
        <f t="shared" si="19"/>
        <v>183.39175414302943</v>
      </c>
      <c r="K222" s="10">
        <f t="shared" si="17"/>
        <v>190</v>
      </c>
      <c r="L222" s="10">
        <f ca="1" t="shared" si="18"/>
        <v>0.4835897224747896</v>
      </c>
    </row>
    <row r="223" spans="1:12" ht="12.75">
      <c r="A223" s="6" t="s">
        <v>27</v>
      </c>
      <c r="B223" s="6">
        <v>8</v>
      </c>
      <c r="C223" s="6">
        <v>9</v>
      </c>
      <c r="D223" s="6">
        <v>222</v>
      </c>
      <c r="E223" s="29">
        <v>106</v>
      </c>
      <c r="F223" s="7">
        <f t="shared" si="15"/>
        <v>173</v>
      </c>
      <c r="G223" s="31">
        <f t="shared" si="16"/>
        <v>175.02277251168883</v>
      </c>
      <c r="H223" s="32">
        <f t="shared" si="19"/>
        <v>183.38878850311244</v>
      </c>
      <c r="K223" s="10">
        <f t="shared" si="17"/>
        <v>173</v>
      </c>
      <c r="L223" s="10">
        <f ca="1" t="shared" si="18"/>
        <v>0.5459914249086069</v>
      </c>
    </row>
    <row r="224" spans="1:12" ht="12.75">
      <c r="A224" s="6" t="s">
        <v>27</v>
      </c>
      <c r="B224" s="6">
        <v>8</v>
      </c>
      <c r="C224" s="6">
        <v>10</v>
      </c>
      <c r="D224" s="6">
        <v>223</v>
      </c>
      <c r="E224" s="29">
        <v>21</v>
      </c>
      <c r="F224" s="7">
        <f t="shared" si="15"/>
        <v>219</v>
      </c>
      <c r="G224" s="31">
        <f t="shared" si="16"/>
        <v>174.79671311200053</v>
      </c>
      <c r="H224" s="32">
        <f t="shared" si="19"/>
        <v>183.38582286319544</v>
      </c>
      <c r="K224" s="10">
        <f t="shared" si="17"/>
        <v>219</v>
      </c>
      <c r="L224" s="10">
        <f ca="1" t="shared" si="18"/>
        <v>0.393111027427949</v>
      </c>
    </row>
    <row r="225" spans="1:12" ht="12.75">
      <c r="A225" s="6" t="s">
        <v>27</v>
      </c>
      <c r="B225" s="6">
        <v>8</v>
      </c>
      <c r="C225" s="6">
        <v>11</v>
      </c>
      <c r="D225" s="6">
        <v>224</v>
      </c>
      <c r="E225" s="29">
        <v>324</v>
      </c>
      <c r="F225" s="7">
        <f t="shared" si="15"/>
        <v>13</v>
      </c>
      <c r="G225" s="31">
        <f t="shared" si="16"/>
        <v>174.57065371231224</v>
      </c>
      <c r="H225" s="32">
        <f t="shared" si="19"/>
        <v>183.38285722327842</v>
      </c>
      <c r="K225" s="10">
        <f t="shared" si="17"/>
        <v>13</v>
      </c>
      <c r="L225" s="10">
        <f ca="1" t="shared" si="18"/>
        <v>0.9547273698872232</v>
      </c>
    </row>
    <row r="226" spans="1:12" ht="12.75">
      <c r="A226" s="6" t="s">
        <v>27</v>
      </c>
      <c r="B226" s="6">
        <v>8</v>
      </c>
      <c r="C226" s="6">
        <v>12</v>
      </c>
      <c r="D226" s="6">
        <v>225</v>
      </c>
      <c r="E226" s="29">
        <v>142</v>
      </c>
      <c r="F226" s="7">
        <f t="shared" si="15"/>
        <v>159</v>
      </c>
      <c r="G226" s="31">
        <f t="shared" si="16"/>
        <v>174.34459431262394</v>
      </c>
      <c r="H226" s="32">
        <f t="shared" si="19"/>
        <v>183.37989158336143</v>
      </c>
      <c r="K226" s="10">
        <f t="shared" si="17"/>
        <v>159</v>
      </c>
      <c r="L226" s="10">
        <f ca="1" t="shared" si="18"/>
        <v>0.5888266624206153</v>
      </c>
    </row>
    <row r="227" spans="1:12" ht="12.75">
      <c r="A227" s="6" t="s">
        <v>27</v>
      </c>
      <c r="B227" s="6">
        <v>8</v>
      </c>
      <c r="C227" s="6">
        <v>13</v>
      </c>
      <c r="D227" s="6">
        <v>226</v>
      </c>
      <c r="E227" s="29">
        <v>307</v>
      </c>
      <c r="F227" s="7">
        <f t="shared" si="15"/>
        <v>339</v>
      </c>
      <c r="G227" s="31">
        <f t="shared" si="16"/>
        <v>174.11853491293564</v>
      </c>
      <c r="H227" s="32">
        <f t="shared" si="19"/>
        <v>183.37692594344443</v>
      </c>
      <c r="K227" s="10">
        <f t="shared" si="17"/>
        <v>339</v>
      </c>
      <c r="L227" s="10">
        <f ca="1" t="shared" si="18"/>
        <v>0.07797863286305073</v>
      </c>
    </row>
    <row r="228" spans="1:12" ht="12.75">
      <c r="A228" s="6" t="s">
        <v>27</v>
      </c>
      <c r="B228" s="6">
        <v>8</v>
      </c>
      <c r="C228" s="6">
        <v>14</v>
      </c>
      <c r="D228" s="6">
        <v>227</v>
      </c>
      <c r="E228" s="29">
        <v>198</v>
      </c>
      <c r="F228" s="7">
        <f t="shared" si="15"/>
        <v>353</v>
      </c>
      <c r="G228" s="31">
        <f t="shared" si="16"/>
        <v>173.89247551324735</v>
      </c>
      <c r="H228" s="32">
        <f t="shared" si="19"/>
        <v>183.37396030352744</v>
      </c>
      <c r="K228" s="10">
        <f t="shared" si="17"/>
        <v>353</v>
      </c>
      <c r="L228" s="10">
        <f ca="1" t="shared" si="18"/>
        <v>0.03948034802124312</v>
      </c>
    </row>
    <row r="229" spans="1:12" ht="12.75">
      <c r="A229" s="6" t="s">
        <v>27</v>
      </c>
      <c r="B229" s="6">
        <v>8</v>
      </c>
      <c r="C229" s="6">
        <v>15</v>
      </c>
      <c r="D229" s="6">
        <v>228</v>
      </c>
      <c r="E229" s="29">
        <v>102</v>
      </c>
      <c r="F229" s="7">
        <f t="shared" si="15"/>
        <v>15</v>
      </c>
      <c r="G229" s="31">
        <f t="shared" si="16"/>
        <v>173.66641611355905</v>
      </c>
      <c r="H229" s="32">
        <f t="shared" si="19"/>
        <v>183.37099466361042</v>
      </c>
      <c r="K229" s="10">
        <f t="shared" si="17"/>
        <v>15</v>
      </c>
      <c r="L229" s="10">
        <f ca="1" t="shared" si="18"/>
        <v>0.9478249166286332</v>
      </c>
    </row>
    <row r="230" spans="1:12" ht="12.75">
      <c r="A230" s="6" t="s">
        <v>27</v>
      </c>
      <c r="B230" s="6">
        <v>8</v>
      </c>
      <c r="C230" s="6">
        <v>16</v>
      </c>
      <c r="D230" s="6">
        <v>229</v>
      </c>
      <c r="E230" s="29">
        <v>44</v>
      </c>
      <c r="F230" s="7">
        <f t="shared" si="15"/>
        <v>70</v>
      </c>
      <c r="G230" s="31">
        <f t="shared" si="16"/>
        <v>173.44035671387076</v>
      </c>
      <c r="H230" s="32">
        <f t="shared" si="19"/>
        <v>183.36802902369342</v>
      </c>
      <c r="K230" s="10">
        <f t="shared" si="17"/>
        <v>70</v>
      </c>
      <c r="L230" s="10">
        <f ca="1" t="shared" si="18"/>
        <v>0.7998332098068204</v>
      </c>
    </row>
    <row r="231" spans="1:12" ht="12.75">
      <c r="A231" s="6" t="s">
        <v>27</v>
      </c>
      <c r="B231" s="6">
        <v>8</v>
      </c>
      <c r="C231" s="6">
        <v>17</v>
      </c>
      <c r="D231" s="6">
        <v>230</v>
      </c>
      <c r="E231" s="29">
        <v>154</v>
      </c>
      <c r="F231" s="7">
        <f t="shared" si="15"/>
        <v>230</v>
      </c>
      <c r="G231" s="31">
        <f t="shared" si="16"/>
        <v>173.21429731418246</v>
      </c>
      <c r="H231" s="32">
        <f t="shared" si="19"/>
        <v>183.36506338377643</v>
      </c>
      <c r="K231" s="10">
        <f t="shared" si="17"/>
        <v>230</v>
      </c>
      <c r="L231" s="10">
        <f ca="1" t="shared" si="18"/>
        <v>0.3732805127829124</v>
      </c>
    </row>
    <row r="232" spans="1:12" ht="12.75">
      <c r="A232" s="6" t="s">
        <v>27</v>
      </c>
      <c r="B232" s="6">
        <v>8</v>
      </c>
      <c r="C232" s="6">
        <v>18</v>
      </c>
      <c r="D232" s="6">
        <v>231</v>
      </c>
      <c r="E232" s="29">
        <v>141</v>
      </c>
      <c r="F232" s="7">
        <f t="shared" si="15"/>
        <v>296</v>
      </c>
      <c r="G232" s="31">
        <f t="shared" si="16"/>
        <v>172.98823791449416</v>
      </c>
      <c r="H232" s="32">
        <f t="shared" si="19"/>
        <v>183.3620977438594</v>
      </c>
      <c r="K232" s="10">
        <f t="shared" si="17"/>
        <v>296</v>
      </c>
      <c r="L232" s="10">
        <f ca="1" t="shared" si="18"/>
        <v>0.1992430409827648</v>
      </c>
    </row>
    <row r="233" spans="1:12" ht="12.75">
      <c r="A233" s="6" t="s">
        <v>27</v>
      </c>
      <c r="B233" s="6">
        <v>8</v>
      </c>
      <c r="C233" s="6">
        <v>19</v>
      </c>
      <c r="D233" s="6">
        <v>232</v>
      </c>
      <c r="E233" s="29">
        <v>311</v>
      </c>
      <c r="F233" s="7">
        <f t="shared" si="15"/>
        <v>9</v>
      </c>
      <c r="G233" s="31">
        <f t="shared" si="16"/>
        <v>172.76217851480587</v>
      </c>
      <c r="H233" s="32">
        <f t="shared" si="19"/>
        <v>183.35913210394241</v>
      </c>
      <c r="K233" s="10">
        <f t="shared" si="17"/>
        <v>9</v>
      </c>
      <c r="L233" s="10">
        <f ca="1" t="shared" si="18"/>
        <v>0.9772324917330479</v>
      </c>
    </row>
    <row r="234" spans="1:12" ht="12.75">
      <c r="A234" s="6" t="s">
        <v>27</v>
      </c>
      <c r="B234" s="6">
        <v>8</v>
      </c>
      <c r="C234" s="6">
        <v>20</v>
      </c>
      <c r="D234" s="6">
        <v>233</v>
      </c>
      <c r="E234" s="29">
        <v>344</v>
      </c>
      <c r="F234" s="7">
        <f t="shared" si="15"/>
        <v>146</v>
      </c>
      <c r="G234" s="31">
        <f t="shared" si="16"/>
        <v>172.53611911511757</v>
      </c>
      <c r="H234" s="32">
        <f t="shared" si="19"/>
        <v>183.35616646402542</v>
      </c>
      <c r="K234" s="10">
        <f t="shared" si="17"/>
        <v>146</v>
      </c>
      <c r="L234" s="10">
        <f ca="1" t="shared" si="18"/>
        <v>0.6116283102637681</v>
      </c>
    </row>
    <row r="235" spans="1:12" ht="12.75">
      <c r="A235" s="6" t="s">
        <v>27</v>
      </c>
      <c r="B235" s="6">
        <v>8</v>
      </c>
      <c r="C235" s="6">
        <v>21</v>
      </c>
      <c r="D235" s="6">
        <v>234</v>
      </c>
      <c r="E235" s="29">
        <v>291</v>
      </c>
      <c r="F235" s="7">
        <f t="shared" si="15"/>
        <v>359</v>
      </c>
      <c r="G235" s="31">
        <f t="shared" si="16"/>
        <v>172.31005971542928</v>
      </c>
      <c r="H235" s="32">
        <f t="shared" si="19"/>
        <v>183.35320082410843</v>
      </c>
      <c r="K235" s="10">
        <f t="shared" si="17"/>
        <v>359</v>
      </c>
      <c r="L235" s="10">
        <f ca="1" t="shared" si="18"/>
        <v>0.012962100466211268</v>
      </c>
    </row>
    <row r="236" spans="1:12" ht="12.75">
      <c r="A236" s="6" t="s">
        <v>27</v>
      </c>
      <c r="B236" s="6">
        <v>8</v>
      </c>
      <c r="C236" s="6">
        <v>22</v>
      </c>
      <c r="D236" s="6">
        <v>235</v>
      </c>
      <c r="E236" s="29">
        <v>339</v>
      </c>
      <c r="F236" s="7">
        <f t="shared" si="15"/>
        <v>183</v>
      </c>
      <c r="G236" s="31">
        <f t="shared" si="16"/>
        <v>172.08400031574098</v>
      </c>
      <c r="H236" s="32">
        <f t="shared" si="19"/>
        <v>183.3502351841914</v>
      </c>
      <c r="K236" s="10">
        <f t="shared" si="17"/>
        <v>183</v>
      </c>
      <c r="L236" s="10">
        <f ca="1" t="shared" si="18"/>
        <v>0.5121156786608623</v>
      </c>
    </row>
    <row r="237" spans="1:12" ht="12.75">
      <c r="A237" s="6" t="s">
        <v>27</v>
      </c>
      <c r="B237" s="6">
        <v>8</v>
      </c>
      <c r="C237" s="6">
        <v>23</v>
      </c>
      <c r="D237" s="6">
        <v>236</v>
      </c>
      <c r="E237" s="29">
        <v>116</v>
      </c>
      <c r="F237" s="7">
        <f t="shared" si="15"/>
        <v>109</v>
      </c>
      <c r="G237" s="31">
        <f t="shared" si="16"/>
        <v>171.85794091605268</v>
      </c>
      <c r="H237" s="32">
        <f t="shared" si="19"/>
        <v>183.3472695442744</v>
      </c>
      <c r="K237" s="10">
        <f t="shared" si="17"/>
        <v>109</v>
      </c>
      <c r="L237" s="10">
        <f ca="1" t="shared" si="18"/>
        <v>0.6994071283279482</v>
      </c>
    </row>
    <row r="238" spans="1:12" ht="12.75">
      <c r="A238" s="6" t="s">
        <v>27</v>
      </c>
      <c r="B238" s="6">
        <v>8</v>
      </c>
      <c r="C238" s="6">
        <v>24</v>
      </c>
      <c r="D238" s="6">
        <v>237</v>
      </c>
      <c r="E238" s="29">
        <v>36</v>
      </c>
      <c r="F238" s="7">
        <f t="shared" si="15"/>
        <v>333</v>
      </c>
      <c r="G238" s="31">
        <f t="shared" si="16"/>
        <v>171.6318815163644</v>
      </c>
      <c r="H238" s="32">
        <f t="shared" si="19"/>
        <v>183.34430390435742</v>
      </c>
      <c r="K238" s="10">
        <f t="shared" si="17"/>
        <v>333</v>
      </c>
      <c r="L238" s="10">
        <f ca="1" t="shared" si="18"/>
        <v>0.08873430877883948</v>
      </c>
    </row>
    <row r="239" spans="1:12" ht="12.75">
      <c r="A239" s="6" t="s">
        <v>27</v>
      </c>
      <c r="B239" s="6">
        <v>8</v>
      </c>
      <c r="C239" s="6">
        <v>25</v>
      </c>
      <c r="D239" s="6">
        <v>238</v>
      </c>
      <c r="E239" s="29">
        <v>286</v>
      </c>
      <c r="F239" s="7">
        <f t="shared" si="15"/>
        <v>124</v>
      </c>
      <c r="G239" s="31">
        <f t="shared" si="16"/>
        <v>171.4058221166761</v>
      </c>
      <c r="H239" s="32">
        <f t="shared" si="19"/>
        <v>183.3413382644404</v>
      </c>
      <c r="K239" s="10">
        <f t="shared" si="17"/>
        <v>124</v>
      </c>
      <c r="L239" s="10">
        <f ca="1" t="shared" si="18"/>
        <v>0.6709735169824853</v>
      </c>
    </row>
    <row r="240" spans="1:12" ht="12.75">
      <c r="A240" s="6" t="s">
        <v>27</v>
      </c>
      <c r="B240" s="6">
        <v>8</v>
      </c>
      <c r="C240" s="6">
        <v>26</v>
      </c>
      <c r="D240" s="6">
        <v>239</v>
      </c>
      <c r="E240" s="29">
        <v>245</v>
      </c>
      <c r="F240" s="7">
        <f t="shared" si="15"/>
        <v>53</v>
      </c>
      <c r="G240" s="31">
        <f t="shared" si="16"/>
        <v>171.1797627169878</v>
      </c>
      <c r="H240" s="32">
        <f t="shared" si="19"/>
        <v>183.3383726245234</v>
      </c>
      <c r="K240" s="10">
        <f t="shared" si="17"/>
        <v>53</v>
      </c>
      <c r="L240" s="10">
        <f ca="1" t="shared" si="18"/>
        <v>0.8422372849881867</v>
      </c>
    </row>
    <row r="241" spans="1:12" ht="12.75">
      <c r="A241" s="6" t="s">
        <v>27</v>
      </c>
      <c r="B241" s="6">
        <v>8</v>
      </c>
      <c r="C241" s="6">
        <v>27</v>
      </c>
      <c r="D241" s="6">
        <v>240</v>
      </c>
      <c r="E241" s="29">
        <v>352</v>
      </c>
      <c r="F241" s="7">
        <f t="shared" si="15"/>
        <v>60</v>
      </c>
      <c r="G241" s="31">
        <f t="shared" si="16"/>
        <v>170.95370331729947</v>
      </c>
      <c r="H241" s="32">
        <f t="shared" si="19"/>
        <v>183.3354069846064</v>
      </c>
      <c r="K241" s="10">
        <f t="shared" si="17"/>
        <v>60</v>
      </c>
      <c r="L241" s="10">
        <f ca="1" t="shared" si="18"/>
        <v>0.8237028689836734</v>
      </c>
    </row>
    <row r="242" spans="1:12" ht="12.75">
      <c r="A242" s="6" t="s">
        <v>27</v>
      </c>
      <c r="B242" s="6">
        <v>8</v>
      </c>
      <c r="C242" s="6">
        <v>28</v>
      </c>
      <c r="D242" s="6">
        <v>241</v>
      </c>
      <c r="E242" s="29">
        <v>167</v>
      </c>
      <c r="F242" s="7">
        <f t="shared" si="15"/>
        <v>74</v>
      </c>
      <c r="G242" s="31">
        <f t="shared" si="16"/>
        <v>170.72764391761118</v>
      </c>
      <c r="H242" s="32">
        <f t="shared" si="19"/>
        <v>183.3324413446894</v>
      </c>
      <c r="K242" s="10">
        <f t="shared" si="17"/>
        <v>74</v>
      </c>
      <c r="L242" s="10">
        <f ca="1" t="shared" si="18"/>
        <v>0.7972032886564193</v>
      </c>
    </row>
    <row r="243" spans="1:12" ht="12.75">
      <c r="A243" s="6" t="s">
        <v>27</v>
      </c>
      <c r="B243" s="6">
        <v>8</v>
      </c>
      <c r="C243" s="6">
        <v>29</v>
      </c>
      <c r="D243" s="6">
        <v>242</v>
      </c>
      <c r="E243" s="29">
        <v>61</v>
      </c>
      <c r="F243" s="7">
        <f t="shared" si="15"/>
        <v>174</v>
      </c>
      <c r="G243" s="31">
        <f t="shared" si="16"/>
        <v>170.50158451792288</v>
      </c>
      <c r="H243" s="32">
        <f t="shared" si="19"/>
        <v>183.3294757047724</v>
      </c>
      <c r="K243" s="10">
        <f t="shared" si="17"/>
        <v>174</v>
      </c>
      <c r="L243" s="10">
        <f ca="1" t="shared" si="18"/>
        <v>0.5448248946941021</v>
      </c>
    </row>
    <row r="244" spans="1:12" ht="12.75">
      <c r="A244" s="6" t="s">
        <v>27</v>
      </c>
      <c r="B244" s="6">
        <v>8</v>
      </c>
      <c r="C244" s="6">
        <v>30</v>
      </c>
      <c r="D244" s="6">
        <v>243</v>
      </c>
      <c r="E244" s="29">
        <v>333</v>
      </c>
      <c r="F244" s="7">
        <f t="shared" si="15"/>
        <v>21</v>
      </c>
      <c r="G244" s="31">
        <f t="shared" si="16"/>
        <v>170.27552511823458</v>
      </c>
      <c r="H244" s="32">
        <f t="shared" si="19"/>
        <v>183.3265100648554</v>
      </c>
      <c r="K244" s="10">
        <f t="shared" si="17"/>
        <v>21</v>
      </c>
      <c r="L244" s="10">
        <f ca="1" t="shared" si="18"/>
        <v>0.936617790776836</v>
      </c>
    </row>
    <row r="245" spans="1:12" ht="12.75">
      <c r="A245" s="6" t="s">
        <v>27</v>
      </c>
      <c r="B245" s="6">
        <v>8</v>
      </c>
      <c r="C245" s="6">
        <v>31</v>
      </c>
      <c r="D245" s="6">
        <v>244</v>
      </c>
      <c r="E245" s="29">
        <v>11</v>
      </c>
      <c r="F245" s="7">
        <f t="shared" si="15"/>
        <v>91</v>
      </c>
      <c r="G245" s="31">
        <f t="shared" si="16"/>
        <v>170.0494657185463</v>
      </c>
      <c r="H245" s="32">
        <f t="shared" si="19"/>
        <v>183.3235444249384</v>
      </c>
      <c r="K245" s="10">
        <f t="shared" si="17"/>
        <v>91</v>
      </c>
      <c r="L245" s="10">
        <f ca="1" t="shared" si="18"/>
        <v>0.7346502193067863</v>
      </c>
    </row>
    <row r="246" spans="1:12" ht="12.75">
      <c r="A246" s="6" t="s">
        <v>28</v>
      </c>
      <c r="B246" s="6">
        <v>9</v>
      </c>
      <c r="C246" s="6">
        <v>1</v>
      </c>
      <c r="D246" s="6">
        <v>245</v>
      </c>
      <c r="E246" s="29">
        <v>225</v>
      </c>
      <c r="F246" s="7">
        <f t="shared" si="15"/>
        <v>292</v>
      </c>
      <c r="G246" s="31">
        <f t="shared" si="16"/>
        <v>169.823406318858</v>
      </c>
      <c r="H246" s="32">
        <f t="shared" si="19"/>
        <v>183.32057878502138</v>
      </c>
      <c r="K246" s="10">
        <f t="shared" si="17"/>
        <v>292</v>
      </c>
      <c r="L246" s="10">
        <f ca="1" t="shared" si="18"/>
        <v>0.21113081194835104</v>
      </c>
    </row>
    <row r="247" spans="1:12" ht="12.75">
      <c r="A247" s="6" t="s">
        <v>28</v>
      </c>
      <c r="B247" s="6">
        <v>9</v>
      </c>
      <c r="C247" s="6">
        <v>2</v>
      </c>
      <c r="D247" s="6">
        <v>246</v>
      </c>
      <c r="E247" s="29">
        <v>161</v>
      </c>
      <c r="F247" s="7">
        <f t="shared" si="15"/>
        <v>96</v>
      </c>
      <c r="G247" s="31">
        <f t="shared" si="16"/>
        <v>169.5973469191697</v>
      </c>
      <c r="H247" s="32">
        <f t="shared" si="19"/>
        <v>183.3176131451044</v>
      </c>
      <c r="K247" s="10">
        <f t="shared" si="17"/>
        <v>96</v>
      </c>
      <c r="L247" s="10">
        <f ca="1" t="shared" si="18"/>
        <v>0.7270311447555287</v>
      </c>
    </row>
    <row r="248" spans="1:12" ht="12.75">
      <c r="A248" s="6" t="s">
        <v>28</v>
      </c>
      <c r="B248" s="6">
        <v>9</v>
      </c>
      <c r="C248" s="6">
        <v>3</v>
      </c>
      <c r="D248" s="6">
        <v>247</v>
      </c>
      <c r="E248" s="29">
        <v>49</v>
      </c>
      <c r="F248" s="7">
        <f t="shared" si="15"/>
        <v>224</v>
      </c>
      <c r="G248" s="31">
        <f t="shared" si="16"/>
        <v>169.3712875194814</v>
      </c>
      <c r="H248" s="32">
        <f t="shared" si="19"/>
        <v>183.3146475051874</v>
      </c>
      <c r="K248" s="10">
        <f t="shared" si="17"/>
        <v>224</v>
      </c>
      <c r="L248" s="10">
        <f ca="1" t="shared" si="18"/>
        <v>0.3841996440469302</v>
      </c>
    </row>
    <row r="249" spans="1:12" ht="12.75">
      <c r="A249" s="6" t="s">
        <v>28</v>
      </c>
      <c r="B249" s="6">
        <v>9</v>
      </c>
      <c r="C249" s="6">
        <v>4</v>
      </c>
      <c r="D249" s="6">
        <v>248</v>
      </c>
      <c r="E249" s="29">
        <v>232</v>
      </c>
      <c r="F249" s="7">
        <f t="shared" si="15"/>
        <v>205</v>
      </c>
      <c r="G249" s="31">
        <f t="shared" si="16"/>
        <v>169.1452281197931</v>
      </c>
      <c r="H249" s="32">
        <f t="shared" si="19"/>
        <v>183.3116818652704</v>
      </c>
      <c r="K249" s="10">
        <f t="shared" si="17"/>
        <v>205</v>
      </c>
      <c r="L249" s="10">
        <f ca="1" t="shared" si="18"/>
        <v>0.43603118490136694</v>
      </c>
    </row>
    <row r="250" spans="1:12" ht="12.75">
      <c r="A250" s="6" t="s">
        <v>28</v>
      </c>
      <c r="B250" s="6">
        <v>9</v>
      </c>
      <c r="C250" s="6">
        <v>5</v>
      </c>
      <c r="D250" s="6">
        <v>249</v>
      </c>
      <c r="E250" s="29">
        <v>82</v>
      </c>
      <c r="F250" s="7">
        <f t="shared" si="15"/>
        <v>192</v>
      </c>
      <c r="G250" s="31">
        <f t="shared" si="16"/>
        <v>168.9191687201048</v>
      </c>
      <c r="H250" s="32">
        <f t="shared" si="19"/>
        <v>183.30871622535338</v>
      </c>
      <c r="K250" s="10">
        <f t="shared" si="17"/>
        <v>192</v>
      </c>
      <c r="L250" s="10">
        <f ca="1" t="shared" si="18"/>
        <v>0.4735939163247167</v>
      </c>
    </row>
    <row r="251" spans="1:12" ht="12.75">
      <c r="A251" s="6" t="s">
        <v>28</v>
      </c>
      <c r="B251" s="6">
        <v>9</v>
      </c>
      <c r="C251" s="6">
        <v>6</v>
      </c>
      <c r="D251" s="6">
        <v>250</v>
      </c>
      <c r="E251" s="29">
        <v>6</v>
      </c>
      <c r="F251" s="7">
        <f t="shared" si="15"/>
        <v>227</v>
      </c>
      <c r="G251" s="31">
        <f t="shared" si="16"/>
        <v>168.6931093204165</v>
      </c>
      <c r="H251" s="32">
        <f t="shared" si="19"/>
        <v>183.30575058543639</v>
      </c>
      <c r="K251" s="10">
        <f t="shared" si="17"/>
        <v>227</v>
      </c>
      <c r="L251" s="10">
        <f ca="1" t="shared" si="18"/>
        <v>0.37717922504270973</v>
      </c>
    </row>
    <row r="252" spans="1:12" ht="12.75">
      <c r="A252" s="6" t="s">
        <v>28</v>
      </c>
      <c r="B252" s="6">
        <v>9</v>
      </c>
      <c r="C252" s="6">
        <v>7</v>
      </c>
      <c r="D252" s="6">
        <v>251</v>
      </c>
      <c r="E252" s="29">
        <v>8</v>
      </c>
      <c r="F252" s="7">
        <f t="shared" si="15"/>
        <v>188</v>
      </c>
      <c r="G252" s="31">
        <f t="shared" si="16"/>
        <v>168.46704992072821</v>
      </c>
      <c r="H252" s="32">
        <f t="shared" si="19"/>
        <v>183.3027849455194</v>
      </c>
      <c r="K252" s="10">
        <f t="shared" si="17"/>
        <v>188</v>
      </c>
      <c r="L252" s="10">
        <f ca="1" t="shared" si="18"/>
        <v>0.488496144452256</v>
      </c>
    </row>
    <row r="253" spans="1:12" ht="12.75">
      <c r="A253" s="6" t="s">
        <v>28</v>
      </c>
      <c r="B253" s="6">
        <v>9</v>
      </c>
      <c r="C253" s="6">
        <v>8</v>
      </c>
      <c r="D253" s="6">
        <v>252</v>
      </c>
      <c r="E253" s="29">
        <v>184</v>
      </c>
      <c r="F253" s="7">
        <f t="shared" si="15"/>
        <v>92</v>
      </c>
      <c r="G253" s="31">
        <f t="shared" si="16"/>
        <v>168.24099052103992</v>
      </c>
      <c r="H253" s="32">
        <f t="shared" si="19"/>
        <v>183.29981930560237</v>
      </c>
      <c r="K253" s="10">
        <f t="shared" si="17"/>
        <v>92</v>
      </c>
      <c r="L253" s="10">
        <f ca="1" t="shared" si="18"/>
        <v>0.7319616656059225</v>
      </c>
    </row>
    <row r="254" spans="1:12" ht="12.75">
      <c r="A254" s="6" t="s">
        <v>28</v>
      </c>
      <c r="B254" s="6">
        <v>9</v>
      </c>
      <c r="C254" s="6">
        <v>9</v>
      </c>
      <c r="D254" s="6">
        <v>253</v>
      </c>
      <c r="E254" s="29">
        <v>263</v>
      </c>
      <c r="F254" s="7">
        <f t="shared" si="15"/>
        <v>68</v>
      </c>
      <c r="G254" s="31">
        <f t="shared" si="16"/>
        <v>168.01493112135162</v>
      </c>
      <c r="H254" s="32">
        <f t="shared" si="19"/>
        <v>183.29685366568538</v>
      </c>
      <c r="K254" s="10">
        <f t="shared" si="17"/>
        <v>68</v>
      </c>
      <c r="L254" s="10">
        <f ca="1" t="shared" si="18"/>
        <v>0.8068449157644864</v>
      </c>
    </row>
    <row r="255" spans="1:12" ht="12.75">
      <c r="A255" s="6" t="s">
        <v>28</v>
      </c>
      <c r="B255" s="6">
        <v>9</v>
      </c>
      <c r="C255" s="6">
        <v>10</v>
      </c>
      <c r="D255" s="6">
        <v>254</v>
      </c>
      <c r="E255" s="29">
        <v>71</v>
      </c>
      <c r="F255" s="7">
        <f t="shared" si="15"/>
        <v>284</v>
      </c>
      <c r="G255" s="31">
        <f t="shared" si="16"/>
        <v>167.78887172166333</v>
      </c>
      <c r="H255" s="32">
        <f t="shared" si="19"/>
        <v>183.29388802576838</v>
      </c>
      <c r="K255" s="10">
        <f t="shared" si="17"/>
        <v>284</v>
      </c>
      <c r="L255" s="10">
        <f ca="1" t="shared" si="18"/>
        <v>0.23524472302051436</v>
      </c>
    </row>
    <row r="256" spans="1:12" ht="12.75">
      <c r="A256" s="6" t="s">
        <v>28</v>
      </c>
      <c r="B256" s="6">
        <v>9</v>
      </c>
      <c r="C256" s="6">
        <v>11</v>
      </c>
      <c r="D256" s="6">
        <v>255</v>
      </c>
      <c r="E256" s="29">
        <v>158</v>
      </c>
      <c r="F256" s="7">
        <f t="shared" si="15"/>
        <v>171</v>
      </c>
      <c r="G256" s="31">
        <f t="shared" si="16"/>
        <v>167.56281232197503</v>
      </c>
      <c r="H256" s="32">
        <f t="shared" si="19"/>
        <v>183.2909223858514</v>
      </c>
      <c r="K256" s="10">
        <f t="shared" si="17"/>
        <v>171</v>
      </c>
      <c r="L256" s="10">
        <f ca="1" t="shared" si="18"/>
        <v>0.5497517844714821</v>
      </c>
    </row>
    <row r="257" spans="1:12" ht="12.75">
      <c r="A257" s="6" t="s">
        <v>28</v>
      </c>
      <c r="B257" s="6">
        <v>9</v>
      </c>
      <c r="C257" s="6">
        <v>12</v>
      </c>
      <c r="D257" s="6">
        <v>256</v>
      </c>
      <c r="E257" s="29">
        <v>242</v>
      </c>
      <c r="F257" s="7">
        <f t="shared" si="15"/>
        <v>252</v>
      </c>
      <c r="G257" s="31">
        <f t="shared" si="16"/>
        <v>167.33675292228673</v>
      </c>
      <c r="H257" s="32">
        <f t="shared" si="19"/>
        <v>183.28795674593437</v>
      </c>
      <c r="K257" s="10">
        <f t="shared" si="17"/>
        <v>252</v>
      </c>
      <c r="L257" s="10">
        <f ca="1" t="shared" si="18"/>
        <v>0.3236022944256547</v>
      </c>
    </row>
    <row r="258" spans="1:12" ht="12.75">
      <c r="A258" s="6" t="s">
        <v>28</v>
      </c>
      <c r="B258" s="6">
        <v>9</v>
      </c>
      <c r="C258" s="6">
        <v>13</v>
      </c>
      <c r="D258" s="6">
        <v>257</v>
      </c>
      <c r="E258" s="29">
        <v>175</v>
      </c>
      <c r="F258" s="7">
        <f aca="true" t="shared" si="20" ref="F258:F321">INDEX($D$2:$D$367,K258)</f>
        <v>262</v>
      </c>
      <c r="G258" s="31">
        <f aca="true" t="shared" si="21" ref="G258:G321">183.5+$I$6*(D258-184.5)</f>
        <v>167.1106935225984</v>
      </c>
      <c r="H258" s="32">
        <f t="shared" si="19"/>
        <v>183.28499110601737</v>
      </c>
      <c r="K258" s="10">
        <f aca="true" t="shared" si="22" ref="K258:K321">RANK(L258,$L$2:$L$367)</f>
        <v>262</v>
      </c>
      <c r="L258" s="10">
        <f aca="true" ca="1" t="shared" si="23" ref="L258:L321">RAND()</f>
        <v>0.30946055435470043</v>
      </c>
    </row>
    <row r="259" spans="1:12" ht="12.75">
      <c r="A259" s="6" t="s">
        <v>28</v>
      </c>
      <c r="B259" s="6">
        <v>9</v>
      </c>
      <c r="C259" s="6">
        <v>14</v>
      </c>
      <c r="D259" s="6">
        <v>258</v>
      </c>
      <c r="E259" s="29">
        <v>1</v>
      </c>
      <c r="F259" s="7">
        <f t="shared" si="20"/>
        <v>210</v>
      </c>
      <c r="G259" s="31">
        <f t="shared" si="21"/>
        <v>166.88463412291014</v>
      </c>
      <c r="H259" s="32">
        <f aca="true" t="shared" si="24" ref="H259:H322">183.5+$I$15*(D259-184.5)</f>
        <v>183.28202546610038</v>
      </c>
      <c r="K259" s="10">
        <f t="shared" si="22"/>
        <v>210</v>
      </c>
      <c r="L259" s="10">
        <f ca="1" t="shared" si="23"/>
        <v>0.42343131751295005</v>
      </c>
    </row>
    <row r="260" spans="1:12" ht="12.75">
      <c r="A260" s="6" t="s">
        <v>28</v>
      </c>
      <c r="B260" s="6">
        <v>9</v>
      </c>
      <c r="C260" s="6">
        <v>15</v>
      </c>
      <c r="D260" s="6">
        <v>259</v>
      </c>
      <c r="E260" s="29">
        <v>113</v>
      </c>
      <c r="F260" s="7">
        <f t="shared" si="20"/>
        <v>93</v>
      </c>
      <c r="G260" s="31">
        <f t="shared" si="21"/>
        <v>166.65857472322182</v>
      </c>
      <c r="H260" s="32">
        <f t="shared" si="24"/>
        <v>183.27905982618338</v>
      </c>
      <c r="K260" s="10">
        <f t="shared" si="22"/>
        <v>93</v>
      </c>
      <c r="L260" s="10">
        <f ca="1" t="shared" si="23"/>
        <v>0.7302962946823754</v>
      </c>
    </row>
    <row r="261" spans="1:12" ht="12.75">
      <c r="A261" s="6" t="s">
        <v>28</v>
      </c>
      <c r="B261" s="6">
        <v>9</v>
      </c>
      <c r="C261" s="6">
        <v>16</v>
      </c>
      <c r="D261" s="6">
        <v>260</v>
      </c>
      <c r="E261" s="29">
        <v>207</v>
      </c>
      <c r="F261" s="7">
        <f t="shared" si="20"/>
        <v>199</v>
      </c>
      <c r="G261" s="31">
        <f t="shared" si="21"/>
        <v>166.43251532353352</v>
      </c>
      <c r="H261" s="32">
        <f t="shared" si="24"/>
        <v>183.27609418626636</v>
      </c>
      <c r="K261" s="10">
        <f t="shared" si="22"/>
        <v>199</v>
      </c>
      <c r="L261" s="10">
        <f ca="1" t="shared" si="23"/>
        <v>0.4512370756092423</v>
      </c>
    </row>
    <row r="262" spans="1:12" ht="12.75">
      <c r="A262" s="6" t="s">
        <v>28</v>
      </c>
      <c r="B262" s="6">
        <v>9</v>
      </c>
      <c r="C262" s="6">
        <v>17</v>
      </c>
      <c r="D262" s="6">
        <v>261</v>
      </c>
      <c r="E262" s="29">
        <v>255</v>
      </c>
      <c r="F262" s="7">
        <f t="shared" si="20"/>
        <v>66</v>
      </c>
      <c r="G262" s="31">
        <f t="shared" si="21"/>
        <v>166.20645592384523</v>
      </c>
      <c r="H262" s="32">
        <f t="shared" si="24"/>
        <v>183.27312854634937</v>
      </c>
      <c r="K262" s="10">
        <f t="shared" si="22"/>
        <v>66</v>
      </c>
      <c r="L262" s="10">
        <f ca="1" t="shared" si="23"/>
        <v>0.8106465583687168</v>
      </c>
    </row>
    <row r="263" spans="1:12" ht="12.75">
      <c r="A263" s="6" t="s">
        <v>28</v>
      </c>
      <c r="B263" s="6">
        <v>9</v>
      </c>
      <c r="C263" s="6">
        <v>18</v>
      </c>
      <c r="D263" s="6">
        <v>262</v>
      </c>
      <c r="E263" s="29">
        <v>246</v>
      </c>
      <c r="F263" s="7">
        <f t="shared" si="20"/>
        <v>167</v>
      </c>
      <c r="G263" s="31">
        <f t="shared" si="21"/>
        <v>165.98039652415693</v>
      </c>
      <c r="H263" s="32">
        <f t="shared" si="24"/>
        <v>183.27016290643238</v>
      </c>
      <c r="K263" s="10">
        <f t="shared" si="22"/>
        <v>167</v>
      </c>
      <c r="L263" s="10">
        <f ca="1" t="shared" si="23"/>
        <v>0.5711767391676403</v>
      </c>
    </row>
    <row r="264" spans="1:12" ht="12.75">
      <c r="A264" s="6" t="s">
        <v>28</v>
      </c>
      <c r="B264" s="6">
        <v>9</v>
      </c>
      <c r="C264" s="6">
        <v>19</v>
      </c>
      <c r="D264" s="6">
        <v>263</v>
      </c>
      <c r="E264" s="29">
        <v>177</v>
      </c>
      <c r="F264" s="7">
        <f t="shared" si="20"/>
        <v>89</v>
      </c>
      <c r="G264" s="31">
        <f t="shared" si="21"/>
        <v>165.75433712446863</v>
      </c>
      <c r="H264" s="32">
        <f t="shared" si="24"/>
        <v>183.26719726651535</v>
      </c>
      <c r="K264" s="10">
        <f t="shared" si="22"/>
        <v>89</v>
      </c>
      <c r="L264" s="10">
        <f ca="1" t="shared" si="23"/>
        <v>0.7380823653957123</v>
      </c>
    </row>
    <row r="265" spans="1:12" ht="12.75">
      <c r="A265" s="6" t="s">
        <v>28</v>
      </c>
      <c r="B265" s="6">
        <v>9</v>
      </c>
      <c r="C265" s="6">
        <v>20</v>
      </c>
      <c r="D265" s="6">
        <v>264</v>
      </c>
      <c r="E265" s="29">
        <v>63</v>
      </c>
      <c r="F265" s="7">
        <f t="shared" si="20"/>
        <v>32</v>
      </c>
      <c r="G265" s="31">
        <f t="shared" si="21"/>
        <v>165.52827772478034</v>
      </c>
      <c r="H265" s="32">
        <f t="shared" si="24"/>
        <v>183.26423162659836</v>
      </c>
      <c r="K265" s="10">
        <f t="shared" si="22"/>
        <v>32</v>
      </c>
      <c r="L265" s="10">
        <f ca="1" t="shared" si="23"/>
        <v>0.9182375512900762</v>
      </c>
    </row>
    <row r="266" spans="1:12" ht="12.75">
      <c r="A266" s="6" t="s">
        <v>28</v>
      </c>
      <c r="B266" s="6">
        <v>9</v>
      </c>
      <c r="C266" s="6">
        <v>21</v>
      </c>
      <c r="D266" s="6">
        <v>265</v>
      </c>
      <c r="E266" s="29">
        <v>204</v>
      </c>
      <c r="F266" s="7">
        <f t="shared" si="20"/>
        <v>290</v>
      </c>
      <c r="G266" s="31">
        <f t="shared" si="21"/>
        <v>165.30221832509204</v>
      </c>
      <c r="H266" s="32">
        <f t="shared" si="24"/>
        <v>183.26126598668137</v>
      </c>
      <c r="K266" s="10">
        <f t="shared" si="22"/>
        <v>290</v>
      </c>
      <c r="L266" s="10">
        <f ca="1" t="shared" si="23"/>
        <v>0.22231821983950795</v>
      </c>
    </row>
    <row r="267" spans="1:12" ht="12.75">
      <c r="A267" s="6" t="s">
        <v>28</v>
      </c>
      <c r="B267" s="6">
        <v>9</v>
      </c>
      <c r="C267" s="6">
        <v>22</v>
      </c>
      <c r="D267" s="6">
        <v>266</v>
      </c>
      <c r="E267" s="29">
        <v>160</v>
      </c>
      <c r="F267" s="7">
        <f t="shared" si="20"/>
        <v>152</v>
      </c>
      <c r="G267" s="31">
        <f t="shared" si="21"/>
        <v>165.07615892540375</v>
      </c>
      <c r="H267" s="32">
        <f t="shared" si="24"/>
        <v>183.25830034676437</v>
      </c>
      <c r="K267" s="10">
        <f t="shared" si="22"/>
        <v>152</v>
      </c>
      <c r="L267" s="10">
        <f ca="1" t="shared" si="23"/>
        <v>0.5985640438075279</v>
      </c>
    </row>
    <row r="268" spans="1:12" ht="12.75">
      <c r="A268" s="6" t="s">
        <v>28</v>
      </c>
      <c r="B268" s="6">
        <v>9</v>
      </c>
      <c r="C268" s="6">
        <v>23</v>
      </c>
      <c r="D268" s="6">
        <v>267</v>
      </c>
      <c r="E268" s="29">
        <v>119</v>
      </c>
      <c r="F268" s="7">
        <f t="shared" si="20"/>
        <v>102</v>
      </c>
      <c r="G268" s="31">
        <f t="shared" si="21"/>
        <v>164.85009952571545</v>
      </c>
      <c r="H268" s="32">
        <f t="shared" si="24"/>
        <v>183.25533470684735</v>
      </c>
      <c r="K268" s="10">
        <f t="shared" si="22"/>
        <v>102</v>
      </c>
      <c r="L268" s="10">
        <f ca="1" t="shared" si="23"/>
        <v>0.7088012337317195</v>
      </c>
    </row>
    <row r="269" spans="1:12" ht="12.75">
      <c r="A269" s="6" t="s">
        <v>28</v>
      </c>
      <c r="B269" s="6">
        <v>9</v>
      </c>
      <c r="C269" s="6">
        <v>24</v>
      </c>
      <c r="D269" s="6">
        <v>268</v>
      </c>
      <c r="E269" s="29">
        <v>195</v>
      </c>
      <c r="F269" s="7">
        <f t="shared" si="20"/>
        <v>240</v>
      </c>
      <c r="G269" s="31">
        <f t="shared" si="21"/>
        <v>164.62404012602715</v>
      </c>
      <c r="H269" s="32">
        <f t="shared" si="24"/>
        <v>183.25236906693036</v>
      </c>
      <c r="K269" s="10">
        <f t="shared" si="22"/>
        <v>240</v>
      </c>
      <c r="L269" s="10">
        <f ca="1" t="shared" si="23"/>
        <v>0.34824347921767185</v>
      </c>
    </row>
    <row r="270" spans="1:12" ht="12.75">
      <c r="A270" s="6" t="s">
        <v>28</v>
      </c>
      <c r="B270" s="6">
        <v>9</v>
      </c>
      <c r="C270" s="6">
        <v>25</v>
      </c>
      <c r="D270" s="6">
        <v>269</v>
      </c>
      <c r="E270" s="29">
        <v>149</v>
      </c>
      <c r="F270" s="7">
        <f t="shared" si="20"/>
        <v>260</v>
      </c>
      <c r="G270" s="31">
        <f t="shared" si="21"/>
        <v>164.39798072633886</v>
      </c>
      <c r="H270" s="32">
        <f t="shared" si="24"/>
        <v>183.24940342701336</v>
      </c>
      <c r="K270" s="10">
        <f t="shared" si="22"/>
        <v>260</v>
      </c>
      <c r="L270" s="10">
        <f ca="1" t="shared" si="23"/>
        <v>0.3105363967551966</v>
      </c>
    </row>
    <row r="271" spans="1:12" ht="12.75">
      <c r="A271" s="6" t="s">
        <v>28</v>
      </c>
      <c r="B271" s="6">
        <v>9</v>
      </c>
      <c r="C271" s="6">
        <v>26</v>
      </c>
      <c r="D271" s="6">
        <v>270</v>
      </c>
      <c r="E271" s="29">
        <v>18</v>
      </c>
      <c r="F271" s="7">
        <f t="shared" si="20"/>
        <v>1</v>
      </c>
      <c r="G271" s="31">
        <f t="shared" si="21"/>
        <v>164.17192132665056</v>
      </c>
      <c r="H271" s="32">
        <f t="shared" si="24"/>
        <v>183.24643778709634</v>
      </c>
      <c r="K271" s="10">
        <f t="shared" si="22"/>
        <v>1</v>
      </c>
      <c r="L271" s="10">
        <f ca="1" t="shared" si="23"/>
        <v>0.9892795327859858</v>
      </c>
    </row>
    <row r="272" spans="1:12" ht="12.75">
      <c r="A272" s="6" t="s">
        <v>28</v>
      </c>
      <c r="B272" s="6">
        <v>9</v>
      </c>
      <c r="C272" s="6">
        <v>27</v>
      </c>
      <c r="D272" s="6">
        <v>271</v>
      </c>
      <c r="E272" s="29">
        <v>233</v>
      </c>
      <c r="F272" s="7">
        <f t="shared" si="20"/>
        <v>28</v>
      </c>
      <c r="G272" s="31">
        <f t="shared" si="21"/>
        <v>163.94586192696227</v>
      </c>
      <c r="H272" s="32">
        <f t="shared" si="24"/>
        <v>183.24347214717935</v>
      </c>
      <c r="K272" s="10">
        <f t="shared" si="22"/>
        <v>28</v>
      </c>
      <c r="L272" s="10">
        <f ca="1" t="shared" si="23"/>
        <v>0.9256184911682794</v>
      </c>
    </row>
    <row r="273" spans="1:12" ht="12.75">
      <c r="A273" s="6" t="s">
        <v>28</v>
      </c>
      <c r="B273" s="6">
        <v>9</v>
      </c>
      <c r="C273" s="6">
        <v>28</v>
      </c>
      <c r="D273" s="6">
        <v>272</v>
      </c>
      <c r="E273" s="29">
        <v>257</v>
      </c>
      <c r="F273" s="7">
        <f t="shared" si="20"/>
        <v>101</v>
      </c>
      <c r="G273" s="31">
        <f t="shared" si="21"/>
        <v>163.71980252727397</v>
      </c>
      <c r="H273" s="32">
        <f t="shared" si="24"/>
        <v>183.24050650726235</v>
      </c>
      <c r="K273" s="10">
        <f t="shared" si="22"/>
        <v>101</v>
      </c>
      <c r="L273" s="10">
        <f ca="1" t="shared" si="23"/>
        <v>0.71052876367321</v>
      </c>
    </row>
    <row r="274" spans="1:12" ht="12.75">
      <c r="A274" s="6" t="s">
        <v>28</v>
      </c>
      <c r="B274" s="6">
        <v>9</v>
      </c>
      <c r="C274" s="6">
        <v>29</v>
      </c>
      <c r="D274" s="6">
        <v>273</v>
      </c>
      <c r="E274" s="29">
        <v>151</v>
      </c>
      <c r="F274" s="7">
        <f t="shared" si="20"/>
        <v>257</v>
      </c>
      <c r="G274" s="31">
        <f t="shared" si="21"/>
        <v>163.49374312758567</v>
      </c>
      <c r="H274" s="32">
        <f t="shared" si="24"/>
        <v>183.23754086734536</v>
      </c>
      <c r="K274" s="10">
        <f t="shared" si="22"/>
        <v>257</v>
      </c>
      <c r="L274" s="10">
        <f ca="1" t="shared" si="23"/>
        <v>0.31431503459589294</v>
      </c>
    </row>
    <row r="275" spans="1:12" ht="12.75">
      <c r="A275" s="6" t="s">
        <v>28</v>
      </c>
      <c r="B275" s="6">
        <v>9</v>
      </c>
      <c r="C275" s="6">
        <v>30</v>
      </c>
      <c r="D275" s="6">
        <v>274</v>
      </c>
      <c r="E275" s="29">
        <v>315</v>
      </c>
      <c r="F275" s="7">
        <f t="shared" si="20"/>
        <v>328</v>
      </c>
      <c r="G275" s="31">
        <f t="shared" si="21"/>
        <v>163.26768372789738</v>
      </c>
      <c r="H275" s="32">
        <f t="shared" si="24"/>
        <v>183.23457522742834</v>
      </c>
      <c r="K275" s="10">
        <f t="shared" si="22"/>
        <v>328</v>
      </c>
      <c r="L275" s="10">
        <f ca="1" t="shared" si="23"/>
        <v>0.09928176626453933</v>
      </c>
    </row>
    <row r="276" spans="1:12" ht="12.75">
      <c r="A276" s="6" t="s">
        <v>29</v>
      </c>
      <c r="B276" s="6">
        <v>10</v>
      </c>
      <c r="C276" s="6">
        <v>1</v>
      </c>
      <c r="D276" s="6">
        <v>275</v>
      </c>
      <c r="E276" s="29">
        <v>359</v>
      </c>
      <c r="F276" s="7">
        <f t="shared" si="20"/>
        <v>277</v>
      </c>
      <c r="G276" s="31">
        <f t="shared" si="21"/>
        <v>163.04162432820908</v>
      </c>
      <c r="H276" s="32">
        <f t="shared" si="24"/>
        <v>183.23160958751134</v>
      </c>
      <c r="K276" s="10">
        <f t="shared" si="22"/>
        <v>277</v>
      </c>
      <c r="L276" s="10">
        <f ca="1" t="shared" si="23"/>
        <v>0.2575534840407272</v>
      </c>
    </row>
    <row r="277" spans="1:12" ht="12.75">
      <c r="A277" s="6" t="s">
        <v>29</v>
      </c>
      <c r="B277" s="6">
        <v>10</v>
      </c>
      <c r="C277" s="6">
        <v>2</v>
      </c>
      <c r="D277" s="6">
        <v>276</v>
      </c>
      <c r="E277" s="29">
        <v>125</v>
      </c>
      <c r="F277" s="7">
        <f t="shared" si="20"/>
        <v>135</v>
      </c>
      <c r="G277" s="31">
        <f t="shared" si="21"/>
        <v>162.81556492852076</v>
      </c>
      <c r="H277" s="32">
        <f t="shared" si="24"/>
        <v>183.22864394759435</v>
      </c>
      <c r="K277" s="10">
        <f t="shared" si="22"/>
        <v>135</v>
      </c>
      <c r="L277" s="10">
        <f ca="1" t="shared" si="23"/>
        <v>0.6440937639818003</v>
      </c>
    </row>
    <row r="278" spans="1:12" ht="12.75">
      <c r="A278" s="6" t="s">
        <v>29</v>
      </c>
      <c r="B278" s="6">
        <v>10</v>
      </c>
      <c r="C278" s="6">
        <v>3</v>
      </c>
      <c r="D278" s="6">
        <v>277</v>
      </c>
      <c r="E278" s="29">
        <v>244</v>
      </c>
      <c r="F278" s="7">
        <f t="shared" si="20"/>
        <v>49</v>
      </c>
      <c r="G278" s="31">
        <f t="shared" si="21"/>
        <v>162.5895055288325</v>
      </c>
      <c r="H278" s="32">
        <f t="shared" si="24"/>
        <v>183.22567830767733</v>
      </c>
      <c r="K278" s="10">
        <f t="shared" si="22"/>
        <v>49</v>
      </c>
      <c r="L278" s="10">
        <f ca="1" t="shared" si="23"/>
        <v>0.8561830652606659</v>
      </c>
    </row>
    <row r="279" spans="1:12" ht="12.75">
      <c r="A279" s="6" t="s">
        <v>29</v>
      </c>
      <c r="B279" s="6">
        <v>10</v>
      </c>
      <c r="C279" s="6">
        <v>4</v>
      </c>
      <c r="D279" s="6">
        <v>278</v>
      </c>
      <c r="E279" s="29">
        <v>202</v>
      </c>
      <c r="F279" s="7">
        <f t="shared" si="20"/>
        <v>77</v>
      </c>
      <c r="G279" s="31">
        <f t="shared" si="21"/>
        <v>162.36344612914417</v>
      </c>
      <c r="H279" s="32">
        <f t="shared" si="24"/>
        <v>183.22271266776033</v>
      </c>
      <c r="K279" s="10">
        <f t="shared" si="22"/>
        <v>77</v>
      </c>
      <c r="L279" s="10">
        <f ca="1" t="shared" si="23"/>
        <v>0.7852109250015928</v>
      </c>
    </row>
    <row r="280" spans="1:12" ht="12.75">
      <c r="A280" s="6" t="s">
        <v>29</v>
      </c>
      <c r="B280" s="6">
        <v>10</v>
      </c>
      <c r="C280" s="6">
        <v>5</v>
      </c>
      <c r="D280" s="6">
        <v>279</v>
      </c>
      <c r="E280" s="29">
        <v>24</v>
      </c>
      <c r="F280" s="7">
        <f t="shared" si="20"/>
        <v>81</v>
      </c>
      <c r="G280" s="31">
        <f t="shared" si="21"/>
        <v>162.13738672945587</v>
      </c>
      <c r="H280" s="32">
        <f t="shared" si="24"/>
        <v>183.21974702784334</v>
      </c>
      <c r="K280" s="10">
        <f t="shared" si="22"/>
        <v>81</v>
      </c>
      <c r="L280" s="10">
        <f ca="1" t="shared" si="23"/>
        <v>0.7678214406432744</v>
      </c>
    </row>
    <row r="281" spans="1:12" ht="12.75">
      <c r="A281" s="6" t="s">
        <v>29</v>
      </c>
      <c r="B281" s="6">
        <v>10</v>
      </c>
      <c r="C281" s="6">
        <v>6</v>
      </c>
      <c r="D281" s="6">
        <v>280</v>
      </c>
      <c r="E281" s="29">
        <v>87</v>
      </c>
      <c r="F281" s="7">
        <f t="shared" si="20"/>
        <v>5</v>
      </c>
      <c r="G281" s="31">
        <f t="shared" si="21"/>
        <v>161.91132732976757</v>
      </c>
      <c r="H281" s="32">
        <f t="shared" si="24"/>
        <v>183.21678138792635</v>
      </c>
      <c r="K281" s="10">
        <f t="shared" si="22"/>
        <v>5</v>
      </c>
      <c r="L281" s="10">
        <f ca="1" t="shared" si="23"/>
        <v>0.9856955575978645</v>
      </c>
    </row>
    <row r="282" spans="1:12" ht="12.75">
      <c r="A282" s="6" t="s">
        <v>29</v>
      </c>
      <c r="B282" s="6">
        <v>10</v>
      </c>
      <c r="C282" s="6">
        <v>7</v>
      </c>
      <c r="D282" s="6">
        <v>281</v>
      </c>
      <c r="E282" s="29">
        <v>234</v>
      </c>
      <c r="F282" s="7">
        <f t="shared" si="20"/>
        <v>95</v>
      </c>
      <c r="G282" s="31">
        <f t="shared" si="21"/>
        <v>161.68526793007928</v>
      </c>
      <c r="H282" s="32">
        <f t="shared" si="24"/>
        <v>183.21381574800932</v>
      </c>
      <c r="K282" s="10">
        <f t="shared" si="22"/>
        <v>95</v>
      </c>
      <c r="L282" s="10">
        <f ca="1" t="shared" si="23"/>
        <v>0.7273981686284969</v>
      </c>
    </row>
    <row r="283" spans="1:12" ht="12.75">
      <c r="A283" s="6" t="s">
        <v>29</v>
      </c>
      <c r="B283" s="6">
        <v>10</v>
      </c>
      <c r="C283" s="6">
        <v>8</v>
      </c>
      <c r="D283" s="6">
        <v>282</v>
      </c>
      <c r="E283" s="29">
        <v>283</v>
      </c>
      <c r="F283" s="7">
        <f t="shared" si="20"/>
        <v>2</v>
      </c>
      <c r="G283" s="31">
        <f t="shared" si="21"/>
        <v>161.45920853039098</v>
      </c>
      <c r="H283" s="32">
        <f t="shared" si="24"/>
        <v>183.21085010809233</v>
      </c>
      <c r="K283" s="10">
        <f t="shared" si="22"/>
        <v>2</v>
      </c>
      <c r="L283" s="10">
        <f ca="1" t="shared" si="23"/>
        <v>0.98874110046836</v>
      </c>
    </row>
    <row r="284" spans="1:12" ht="12.75">
      <c r="A284" s="6" t="s">
        <v>29</v>
      </c>
      <c r="B284" s="6">
        <v>10</v>
      </c>
      <c r="C284" s="6">
        <v>9</v>
      </c>
      <c r="D284" s="6">
        <v>283</v>
      </c>
      <c r="E284" s="29">
        <v>342</v>
      </c>
      <c r="F284" s="7">
        <f t="shared" si="20"/>
        <v>136</v>
      </c>
      <c r="G284" s="31">
        <f t="shared" si="21"/>
        <v>161.23314913070269</v>
      </c>
      <c r="H284" s="32">
        <f t="shared" si="24"/>
        <v>183.20788446817534</v>
      </c>
      <c r="K284" s="10">
        <f t="shared" si="22"/>
        <v>136</v>
      </c>
      <c r="L284" s="10">
        <f ca="1" t="shared" si="23"/>
        <v>0.6376746997630107</v>
      </c>
    </row>
    <row r="285" spans="1:12" ht="12.75">
      <c r="A285" s="6" t="s">
        <v>29</v>
      </c>
      <c r="B285" s="6">
        <v>10</v>
      </c>
      <c r="C285" s="6">
        <v>10</v>
      </c>
      <c r="D285" s="6">
        <v>284</v>
      </c>
      <c r="E285" s="29">
        <v>220</v>
      </c>
      <c r="F285" s="7">
        <f t="shared" si="20"/>
        <v>64</v>
      </c>
      <c r="G285" s="31">
        <f t="shared" si="21"/>
        <v>161.0070897310144</v>
      </c>
      <c r="H285" s="32">
        <f t="shared" si="24"/>
        <v>183.20491882825831</v>
      </c>
      <c r="K285" s="10">
        <f t="shared" si="22"/>
        <v>64</v>
      </c>
      <c r="L285" s="10">
        <f ca="1" t="shared" si="23"/>
        <v>0.8145533725282803</v>
      </c>
    </row>
    <row r="286" spans="1:12" ht="12.75">
      <c r="A286" s="6" t="s">
        <v>29</v>
      </c>
      <c r="B286" s="6">
        <v>10</v>
      </c>
      <c r="C286" s="6">
        <v>11</v>
      </c>
      <c r="D286" s="6">
        <v>285</v>
      </c>
      <c r="E286" s="29">
        <v>237</v>
      </c>
      <c r="F286" s="7">
        <f t="shared" si="20"/>
        <v>17</v>
      </c>
      <c r="G286" s="31">
        <f t="shared" si="21"/>
        <v>160.7810303313261</v>
      </c>
      <c r="H286" s="32">
        <f t="shared" si="24"/>
        <v>183.20195318834132</v>
      </c>
      <c r="K286" s="10">
        <f t="shared" si="22"/>
        <v>17</v>
      </c>
      <c r="L286" s="10">
        <f ca="1" t="shared" si="23"/>
        <v>0.9399986002408696</v>
      </c>
    </row>
    <row r="287" spans="1:12" ht="12.75">
      <c r="A287" s="6" t="s">
        <v>29</v>
      </c>
      <c r="B287" s="6">
        <v>10</v>
      </c>
      <c r="C287" s="6">
        <v>12</v>
      </c>
      <c r="D287" s="6">
        <v>286</v>
      </c>
      <c r="E287" s="29">
        <v>72</v>
      </c>
      <c r="F287" s="7">
        <f t="shared" si="20"/>
        <v>19</v>
      </c>
      <c r="G287" s="31">
        <f t="shared" si="21"/>
        <v>160.5549709316378</v>
      </c>
      <c r="H287" s="32">
        <f t="shared" si="24"/>
        <v>183.19898754842433</v>
      </c>
      <c r="K287" s="10">
        <f t="shared" si="22"/>
        <v>19</v>
      </c>
      <c r="L287" s="10">
        <f ca="1" t="shared" si="23"/>
        <v>0.9375799655808805</v>
      </c>
    </row>
    <row r="288" spans="1:12" ht="12.75">
      <c r="A288" s="6" t="s">
        <v>29</v>
      </c>
      <c r="B288" s="6">
        <v>10</v>
      </c>
      <c r="C288" s="6">
        <v>13</v>
      </c>
      <c r="D288" s="6">
        <v>287</v>
      </c>
      <c r="E288" s="29">
        <v>138</v>
      </c>
      <c r="F288" s="7">
        <f t="shared" si="20"/>
        <v>301</v>
      </c>
      <c r="G288" s="31">
        <f t="shared" si="21"/>
        <v>160.3289115319495</v>
      </c>
      <c r="H288" s="32">
        <f t="shared" si="24"/>
        <v>183.19602190850733</v>
      </c>
      <c r="K288" s="10">
        <f t="shared" si="22"/>
        <v>301</v>
      </c>
      <c r="L288" s="10">
        <f ca="1" t="shared" si="23"/>
        <v>0.1841689698285336</v>
      </c>
    </row>
    <row r="289" spans="1:12" ht="12.75">
      <c r="A289" s="6" t="s">
        <v>29</v>
      </c>
      <c r="B289" s="6">
        <v>10</v>
      </c>
      <c r="C289" s="6">
        <v>14</v>
      </c>
      <c r="D289" s="6">
        <v>288</v>
      </c>
      <c r="E289" s="29">
        <v>294</v>
      </c>
      <c r="F289" s="7">
        <f t="shared" si="20"/>
        <v>23</v>
      </c>
      <c r="G289" s="31">
        <f t="shared" si="21"/>
        <v>160.1028521322612</v>
      </c>
      <c r="H289" s="32">
        <f t="shared" si="24"/>
        <v>183.1930562685903</v>
      </c>
      <c r="K289" s="10">
        <f t="shared" si="22"/>
        <v>23</v>
      </c>
      <c r="L289" s="10">
        <f ca="1" t="shared" si="23"/>
        <v>0.9347796860283779</v>
      </c>
    </row>
    <row r="290" spans="1:12" ht="12.75">
      <c r="A290" s="6" t="s">
        <v>29</v>
      </c>
      <c r="B290" s="6">
        <v>10</v>
      </c>
      <c r="C290" s="6">
        <v>15</v>
      </c>
      <c r="D290" s="6">
        <v>289</v>
      </c>
      <c r="E290" s="29">
        <v>171</v>
      </c>
      <c r="F290" s="7">
        <f t="shared" si="20"/>
        <v>116</v>
      </c>
      <c r="G290" s="31">
        <f t="shared" si="21"/>
        <v>159.8767927325729</v>
      </c>
      <c r="H290" s="32">
        <f t="shared" si="24"/>
        <v>183.19009062867332</v>
      </c>
      <c r="K290" s="10">
        <f t="shared" si="22"/>
        <v>116</v>
      </c>
      <c r="L290" s="10">
        <f ca="1" t="shared" si="23"/>
        <v>0.6826234846994339</v>
      </c>
    </row>
    <row r="291" spans="1:12" ht="12.75">
      <c r="A291" s="6" t="s">
        <v>29</v>
      </c>
      <c r="B291" s="6">
        <v>10</v>
      </c>
      <c r="C291" s="6">
        <v>16</v>
      </c>
      <c r="D291" s="6">
        <v>290</v>
      </c>
      <c r="E291" s="29">
        <v>254</v>
      </c>
      <c r="F291" s="7">
        <f t="shared" si="20"/>
        <v>278</v>
      </c>
      <c r="G291" s="31">
        <f t="shared" si="21"/>
        <v>159.6507333328846</v>
      </c>
      <c r="H291" s="32">
        <f t="shared" si="24"/>
        <v>183.18712498875632</v>
      </c>
      <c r="K291" s="10">
        <f t="shared" si="22"/>
        <v>278</v>
      </c>
      <c r="L291" s="10">
        <f ca="1" t="shared" si="23"/>
        <v>0.2565702331403372</v>
      </c>
    </row>
    <row r="292" spans="1:12" ht="12.75">
      <c r="A292" s="6" t="s">
        <v>29</v>
      </c>
      <c r="B292" s="6">
        <v>10</v>
      </c>
      <c r="C292" s="6">
        <v>17</v>
      </c>
      <c r="D292" s="6">
        <v>291</v>
      </c>
      <c r="E292" s="29">
        <v>288</v>
      </c>
      <c r="F292" s="7">
        <f t="shared" si="20"/>
        <v>3</v>
      </c>
      <c r="G292" s="31">
        <f t="shared" si="21"/>
        <v>159.42467393319632</v>
      </c>
      <c r="H292" s="32">
        <f t="shared" si="24"/>
        <v>183.1841593488393</v>
      </c>
      <c r="K292" s="10">
        <f t="shared" si="22"/>
        <v>3</v>
      </c>
      <c r="L292" s="10">
        <f ca="1" t="shared" si="23"/>
        <v>0.9875866712518473</v>
      </c>
    </row>
    <row r="293" spans="1:12" ht="12.75">
      <c r="A293" s="6" t="s">
        <v>29</v>
      </c>
      <c r="B293" s="6">
        <v>10</v>
      </c>
      <c r="C293" s="6">
        <v>18</v>
      </c>
      <c r="D293" s="6">
        <v>292</v>
      </c>
      <c r="E293" s="29">
        <v>5</v>
      </c>
      <c r="F293" s="7">
        <f t="shared" si="20"/>
        <v>266</v>
      </c>
      <c r="G293" s="31">
        <f t="shared" si="21"/>
        <v>159.19861453350802</v>
      </c>
      <c r="H293" s="32">
        <f t="shared" si="24"/>
        <v>183.1811937089223</v>
      </c>
      <c r="K293" s="10">
        <f t="shared" si="22"/>
        <v>266</v>
      </c>
      <c r="L293" s="10">
        <f ca="1" t="shared" si="23"/>
        <v>0.3000253643931501</v>
      </c>
    </row>
    <row r="294" spans="1:12" ht="12.75">
      <c r="A294" s="6" t="s">
        <v>29</v>
      </c>
      <c r="B294" s="6">
        <v>10</v>
      </c>
      <c r="C294" s="6">
        <v>19</v>
      </c>
      <c r="D294" s="6">
        <v>293</v>
      </c>
      <c r="E294" s="29">
        <v>241</v>
      </c>
      <c r="F294" s="7">
        <f t="shared" si="20"/>
        <v>84</v>
      </c>
      <c r="G294" s="31">
        <f t="shared" si="21"/>
        <v>158.97255513381972</v>
      </c>
      <c r="H294" s="32">
        <f t="shared" si="24"/>
        <v>183.1782280690053</v>
      </c>
      <c r="K294" s="10">
        <f t="shared" si="22"/>
        <v>84</v>
      </c>
      <c r="L294" s="10">
        <f ca="1" t="shared" si="23"/>
        <v>0.7604307051269643</v>
      </c>
    </row>
    <row r="295" spans="1:12" ht="12.75">
      <c r="A295" s="6" t="s">
        <v>29</v>
      </c>
      <c r="B295" s="6">
        <v>10</v>
      </c>
      <c r="C295" s="6">
        <v>20</v>
      </c>
      <c r="D295" s="6">
        <v>294</v>
      </c>
      <c r="E295" s="29">
        <v>192</v>
      </c>
      <c r="F295" s="7">
        <f t="shared" si="20"/>
        <v>216</v>
      </c>
      <c r="G295" s="31">
        <f t="shared" si="21"/>
        <v>158.74649573413143</v>
      </c>
      <c r="H295" s="32">
        <f t="shared" si="24"/>
        <v>183.17526242908832</v>
      </c>
      <c r="K295" s="10">
        <f t="shared" si="22"/>
        <v>216</v>
      </c>
      <c r="L295" s="10">
        <f ca="1" t="shared" si="23"/>
        <v>0.40128205191649613</v>
      </c>
    </row>
    <row r="296" spans="1:12" ht="12.75">
      <c r="A296" s="6" t="s">
        <v>29</v>
      </c>
      <c r="B296" s="6">
        <v>10</v>
      </c>
      <c r="C296" s="6">
        <v>21</v>
      </c>
      <c r="D296" s="6">
        <v>295</v>
      </c>
      <c r="E296" s="29">
        <v>243</v>
      </c>
      <c r="F296" s="7">
        <f t="shared" si="20"/>
        <v>295</v>
      </c>
      <c r="G296" s="31">
        <f t="shared" si="21"/>
        <v>158.5204363344431</v>
      </c>
      <c r="H296" s="32">
        <f t="shared" si="24"/>
        <v>183.1722967891713</v>
      </c>
      <c r="K296" s="10">
        <f t="shared" si="22"/>
        <v>295</v>
      </c>
      <c r="L296" s="10">
        <f ca="1" t="shared" si="23"/>
        <v>0.2023588719084728</v>
      </c>
    </row>
    <row r="297" spans="1:12" ht="12.75">
      <c r="A297" s="6" t="s">
        <v>29</v>
      </c>
      <c r="B297" s="6">
        <v>10</v>
      </c>
      <c r="C297" s="6">
        <v>22</v>
      </c>
      <c r="D297" s="6">
        <v>296</v>
      </c>
      <c r="E297" s="29">
        <v>117</v>
      </c>
      <c r="F297" s="7">
        <f t="shared" si="20"/>
        <v>163</v>
      </c>
      <c r="G297" s="31">
        <f t="shared" si="21"/>
        <v>158.2943769347548</v>
      </c>
      <c r="H297" s="32">
        <f t="shared" si="24"/>
        <v>183.1693311492543</v>
      </c>
      <c r="K297" s="10">
        <f t="shared" si="22"/>
        <v>163</v>
      </c>
      <c r="L297" s="10">
        <f ca="1" t="shared" si="23"/>
        <v>0.5778080131112802</v>
      </c>
    </row>
    <row r="298" spans="1:12" ht="12.75">
      <c r="A298" s="6" t="s">
        <v>29</v>
      </c>
      <c r="B298" s="6">
        <v>10</v>
      </c>
      <c r="C298" s="6">
        <v>23</v>
      </c>
      <c r="D298" s="6">
        <v>297</v>
      </c>
      <c r="E298" s="29">
        <v>201</v>
      </c>
      <c r="F298" s="7">
        <f t="shared" si="20"/>
        <v>44</v>
      </c>
      <c r="G298" s="31">
        <f t="shared" si="21"/>
        <v>158.0683175350665</v>
      </c>
      <c r="H298" s="32">
        <f t="shared" si="24"/>
        <v>183.1663655093373</v>
      </c>
      <c r="K298" s="10">
        <f t="shared" si="22"/>
        <v>44</v>
      </c>
      <c r="L298" s="10">
        <f ca="1" t="shared" si="23"/>
        <v>0.8638237658824437</v>
      </c>
    </row>
    <row r="299" spans="1:12" ht="12.75">
      <c r="A299" s="6" t="s">
        <v>29</v>
      </c>
      <c r="B299" s="6">
        <v>10</v>
      </c>
      <c r="C299" s="6">
        <v>24</v>
      </c>
      <c r="D299" s="6">
        <v>298</v>
      </c>
      <c r="E299" s="29">
        <v>196</v>
      </c>
      <c r="F299" s="7">
        <f t="shared" si="20"/>
        <v>59</v>
      </c>
      <c r="G299" s="31">
        <f t="shared" si="21"/>
        <v>157.84225813537822</v>
      </c>
      <c r="H299" s="32">
        <f t="shared" si="24"/>
        <v>183.16339986942032</v>
      </c>
      <c r="K299" s="10">
        <f t="shared" si="22"/>
        <v>59</v>
      </c>
      <c r="L299" s="10">
        <f ca="1" t="shared" si="23"/>
        <v>0.8245317314795102</v>
      </c>
    </row>
    <row r="300" spans="1:12" ht="12.75">
      <c r="A300" s="6" t="s">
        <v>29</v>
      </c>
      <c r="B300" s="6">
        <v>10</v>
      </c>
      <c r="C300" s="6">
        <v>25</v>
      </c>
      <c r="D300" s="6">
        <v>299</v>
      </c>
      <c r="E300" s="29">
        <v>176</v>
      </c>
      <c r="F300" s="7">
        <f t="shared" si="20"/>
        <v>20</v>
      </c>
      <c r="G300" s="31">
        <f t="shared" si="21"/>
        <v>157.61619873568992</v>
      </c>
      <c r="H300" s="32">
        <f t="shared" si="24"/>
        <v>183.1604342295033</v>
      </c>
      <c r="K300" s="10">
        <f t="shared" si="22"/>
        <v>20</v>
      </c>
      <c r="L300" s="10">
        <f ca="1" t="shared" si="23"/>
        <v>0.9374618602696501</v>
      </c>
    </row>
    <row r="301" spans="1:12" ht="12.75">
      <c r="A301" s="6" t="s">
        <v>29</v>
      </c>
      <c r="B301" s="6">
        <v>10</v>
      </c>
      <c r="C301" s="6">
        <v>26</v>
      </c>
      <c r="D301" s="6">
        <v>300</v>
      </c>
      <c r="E301" s="29">
        <v>7</v>
      </c>
      <c r="F301" s="7">
        <f t="shared" si="20"/>
        <v>356</v>
      </c>
      <c r="G301" s="31">
        <f t="shared" si="21"/>
        <v>157.39013933600162</v>
      </c>
      <c r="H301" s="32">
        <f t="shared" si="24"/>
        <v>183.1574685895863</v>
      </c>
      <c r="K301" s="10">
        <f t="shared" si="22"/>
        <v>356</v>
      </c>
      <c r="L301" s="10">
        <f ca="1" t="shared" si="23"/>
        <v>0.024256708235043334</v>
      </c>
    </row>
    <row r="302" spans="1:12" ht="12.75">
      <c r="A302" s="6" t="s">
        <v>29</v>
      </c>
      <c r="B302" s="6">
        <v>10</v>
      </c>
      <c r="C302" s="6">
        <v>27</v>
      </c>
      <c r="D302" s="6">
        <v>301</v>
      </c>
      <c r="E302" s="29">
        <v>264</v>
      </c>
      <c r="F302" s="7">
        <f t="shared" si="20"/>
        <v>204</v>
      </c>
      <c r="G302" s="31">
        <f t="shared" si="21"/>
        <v>157.16407993631333</v>
      </c>
      <c r="H302" s="32">
        <f t="shared" si="24"/>
        <v>183.1545029496693</v>
      </c>
      <c r="K302" s="10">
        <f t="shared" si="22"/>
        <v>204</v>
      </c>
      <c r="L302" s="10">
        <f ca="1" t="shared" si="23"/>
        <v>0.43645857636059304</v>
      </c>
    </row>
    <row r="303" spans="1:12" ht="12.75">
      <c r="A303" s="6" t="s">
        <v>29</v>
      </c>
      <c r="B303" s="6">
        <v>10</v>
      </c>
      <c r="C303" s="6">
        <v>28</v>
      </c>
      <c r="D303" s="6">
        <v>302</v>
      </c>
      <c r="E303" s="29">
        <v>94</v>
      </c>
      <c r="F303" s="7">
        <f t="shared" si="20"/>
        <v>123</v>
      </c>
      <c r="G303" s="31">
        <f t="shared" si="21"/>
        <v>156.93802053662503</v>
      </c>
      <c r="H303" s="32">
        <f t="shared" si="24"/>
        <v>183.15153730975229</v>
      </c>
      <c r="K303" s="10">
        <f t="shared" si="22"/>
        <v>123</v>
      </c>
      <c r="L303" s="10">
        <f ca="1" t="shared" si="23"/>
        <v>0.6710054373843377</v>
      </c>
    </row>
    <row r="304" spans="1:12" ht="12.75">
      <c r="A304" s="6" t="s">
        <v>29</v>
      </c>
      <c r="B304" s="6">
        <v>10</v>
      </c>
      <c r="C304" s="6">
        <v>29</v>
      </c>
      <c r="D304" s="6">
        <v>303</v>
      </c>
      <c r="E304" s="29">
        <v>229</v>
      </c>
      <c r="F304" s="7">
        <f t="shared" si="20"/>
        <v>309</v>
      </c>
      <c r="G304" s="31">
        <f t="shared" si="21"/>
        <v>156.71196113693674</v>
      </c>
      <c r="H304" s="32">
        <f t="shared" si="24"/>
        <v>183.1485716698353</v>
      </c>
      <c r="K304" s="10">
        <f t="shared" si="22"/>
        <v>309</v>
      </c>
      <c r="L304" s="10">
        <f ca="1" t="shared" si="23"/>
        <v>0.15572755158063956</v>
      </c>
    </row>
    <row r="305" spans="1:12" ht="12.75">
      <c r="A305" s="6" t="s">
        <v>29</v>
      </c>
      <c r="B305" s="6">
        <v>10</v>
      </c>
      <c r="C305" s="6">
        <v>30</v>
      </c>
      <c r="D305" s="6">
        <v>304</v>
      </c>
      <c r="E305" s="29">
        <v>38</v>
      </c>
      <c r="F305" s="7">
        <f t="shared" si="20"/>
        <v>147</v>
      </c>
      <c r="G305" s="31">
        <f t="shared" si="21"/>
        <v>156.48590173724844</v>
      </c>
      <c r="H305" s="32">
        <f t="shared" si="24"/>
        <v>183.1456060299183</v>
      </c>
      <c r="K305" s="10">
        <f t="shared" si="22"/>
        <v>147</v>
      </c>
      <c r="L305" s="10">
        <f ca="1" t="shared" si="23"/>
        <v>0.6116110734610629</v>
      </c>
    </row>
    <row r="306" spans="1:12" ht="12.75">
      <c r="A306" s="6" t="s">
        <v>29</v>
      </c>
      <c r="B306" s="6">
        <v>10</v>
      </c>
      <c r="C306" s="6">
        <v>31</v>
      </c>
      <c r="D306" s="6">
        <v>305</v>
      </c>
      <c r="E306" s="29">
        <v>79</v>
      </c>
      <c r="F306" s="7">
        <f t="shared" si="20"/>
        <v>51</v>
      </c>
      <c r="G306" s="31">
        <f t="shared" si="21"/>
        <v>156.25984233756014</v>
      </c>
      <c r="H306" s="32">
        <f t="shared" si="24"/>
        <v>183.1426403900013</v>
      </c>
      <c r="K306" s="10">
        <f t="shared" si="22"/>
        <v>51</v>
      </c>
      <c r="L306" s="10">
        <f ca="1" t="shared" si="23"/>
        <v>0.8436794610988727</v>
      </c>
    </row>
    <row r="307" spans="1:12" ht="12.75">
      <c r="A307" s="6" t="s">
        <v>30</v>
      </c>
      <c r="B307" s="6">
        <v>11</v>
      </c>
      <c r="C307" s="6">
        <v>1</v>
      </c>
      <c r="D307" s="6">
        <v>306</v>
      </c>
      <c r="E307" s="29">
        <v>19</v>
      </c>
      <c r="F307" s="7">
        <f t="shared" si="20"/>
        <v>4</v>
      </c>
      <c r="G307" s="31">
        <f t="shared" si="21"/>
        <v>156.03378293787185</v>
      </c>
      <c r="H307" s="32">
        <f t="shared" si="24"/>
        <v>183.13967475008428</v>
      </c>
      <c r="K307" s="10">
        <f t="shared" si="22"/>
        <v>4</v>
      </c>
      <c r="L307" s="10">
        <f ca="1" t="shared" si="23"/>
        <v>0.9873144520297501</v>
      </c>
    </row>
    <row r="308" spans="1:12" ht="12.75">
      <c r="A308" s="6" t="s">
        <v>30</v>
      </c>
      <c r="B308" s="6">
        <v>11</v>
      </c>
      <c r="C308" s="6">
        <v>2</v>
      </c>
      <c r="D308" s="6">
        <v>307</v>
      </c>
      <c r="E308" s="29">
        <v>34</v>
      </c>
      <c r="F308" s="7">
        <f t="shared" si="20"/>
        <v>138</v>
      </c>
      <c r="G308" s="31">
        <f t="shared" si="21"/>
        <v>155.80772353818355</v>
      </c>
      <c r="H308" s="32">
        <f t="shared" si="24"/>
        <v>183.1367091101673</v>
      </c>
      <c r="K308" s="10">
        <f t="shared" si="22"/>
        <v>138</v>
      </c>
      <c r="L308" s="10">
        <f ca="1" t="shared" si="23"/>
        <v>0.6265603841766278</v>
      </c>
    </row>
    <row r="309" spans="1:12" ht="12.75">
      <c r="A309" s="6" t="s">
        <v>30</v>
      </c>
      <c r="B309" s="6">
        <v>11</v>
      </c>
      <c r="C309" s="6">
        <v>3</v>
      </c>
      <c r="D309" s="6">
        <v>308</v>
      </c>
      <c r="E309" s="29">
        <v>348</v>
      </c>
      <c r="F309" s="7">
        <f t="shared" si="20"/>
        <v>127</v>
      </c>
      <c r="G309" s="31">
        <f t="shared" si="21"/>
        <v>155.58166413849526</v>
      </c>
      <c r="H309" s="32">
        <f t="shared" si="24"/>
        <v>183.1337434702503</v>
      </c>
      <c r="K309" s="10">
        <f t="shared" si="22"/>
        <v>127</v>
      </c>
      <c r="L309" s="10">
        <f ca="1" t="shared" si="23"/>
        <v>0.6608599986620902</v>
      </c>
    </row>
    <row r="310" spans="1:12" ht="12.75">
      <c r="A310" s="6" t="s">
        <v>30</v>
      </c>
      <c r="B310" s="6">
        <v>11</v>
      </c>
      <c r="C310" s="6">
        <v>4</v>
      </c>
      <c r="D310" s="6">
        <v>309</v>
      </c>
      <c r="E310" s="29">
        <v>266</v>
      </c>
      <c r="F310" s="7">
        <f t="shared" si="20"/>
        <v>181</v>
      </c>
      <c r="G310" s="31">
        <f t="shared" si="21"/>
        <v>155.35560473880696</v>
      </c>
      <c r="H310" s="32">
        <f t="shared" si="24"/>
        <v>183.13077783033327</v>
      </c>
      <c r="K310" s="10">
        <f t="shared" si="22"/>
        <v>181</v>
      </c>
      <c r="L310" s="10">
        <f ca="1" t="shared" si="23"/>
        <v>0.5173738603880338</v>
      </c>
    </row>
    <row r="311" spans="1:12" ht="12.75">
      <c r="A311" s="6" t="s">
        <v>30</v>
      </c>
      <c r="B311" s="6">
        <v>11</v>
      </c>
      <c r="C311" s="6">
        <v>5</v>
      </c>
      <c r="D311" s="6">
        <v>310</v>
      </c>
      <c r="E311" s="29">
        <v>310</v>
      </c>
      <c r="F311" s="7">
        <f t="shared" si="20"/>
        <v>245</v>
      </c>
      <c r="G311" s="31">
        <f t="shared" si="21"/>
        <v>155.12954533911866</v>
      </c>
      <c r="H311" s="32">
        <f t="shared" si="24"/>
        <v>183.12781219041628</v>
      </c>
      <c r="K311" s="10">
        <f t="shared" si="22"/>
        <v>245</v>
      </c>
      <c r="L311" s="10">
        <f ca="1" t="shared" si="23"/>
        <v>0.3400098708798396</v>
      </c>
    </row>
    <row r="312" spans="1:12" ht="12.75">
      <c r="A312" s="6" t="s">
        <v>30</v>
      </c>
      <c r="B312" s="6">
        <v>11</v>
      </c>
      <c r="C312" s="6">
        <v>6</v>
      </c>
      <c r="D312" s="6">
        <v>311</v>
      </c>
      <c r="E312" s="29">
        <v>76</v>
      </c>
      <c r="F312" s="7">
        <f t="shared" si="20"/>
        <v>200</v>
      </c>
      <c r="G312" s="31">
        <f t="shared" si="21"/>
        <v>154.90348593943037</v>
      </c>
      <c r="H312" s="32">
        <f t="shared" si="24"/>
        <v>183.12484655049929</v>
      </c>
      <c r="K312" s="10">
        <f t="shared" si="22"/>
        <v>200</v>
      </c>
      <c r="L312" s="10">
        <f ca="1" t="shared" si="23"/>
        <v>0.4482689109045168</v>
      </c>
    </row>
    <row r="313" spans="1:12" ht="12.75">
      <c r="A313" s="6" t="s">
        <v>30</v>
      </c>
      <c r="B313" s="6">
        <v>11</v>
      </c>
      <c r="C313" s="6">
        <v>7</v>
      </c>
      <c r="D313" s="6">
        <v>312</v>
      </c>
      <c r="E313" s="29">
        <v>51</v>
      </c>
      <c r="F313" s="7">
        <f t="shared" si="20"/>
        <v>128</v>
      </c>
      <c r="G313" s="31">
        <f t="shared" si="21"/>
        <v>154.67742653974204</v>
      </c>
      <c r="H313" s="32">
        <f t="shared" si="24"/>
        <v>183.1218809105823</v>
      </c>
      <c r="K313" s="10">
        <f t="shared" si="22"/>
        <v>128</v>
      </c>
      <c r="L313" s="10">
        <f ca="1" t="shared" si="23"/>
        <v>0.6603009932596251</v>
      </c>
    </row>
    <row r="314" spans="1:12" ht="12.75">
      <c r="A314" s="6" t="s">
        <v>30</v>
      </c>
      <c r="B314" s="6">
        <v>11</v>
      </c>
      <c r="C314" s="6">
        <v>8</v>
      </c>
      <c r="D314" s="6">
        <v>313</v>
      </c>
      <c r="E314" s="29">
        <v>97</v>
      </c>
      <c r="F314" s="7">
        <f t="shared" si="20"/>
        <v>355</v>
      </c>
      <c r="G314" s="31">
        <f t="shared" si="21"/>
        <v>154.45136714005378</v>
      </c>
      <c r="H314" s="32">
        <f t="shared" si="24"/>
        <v>183.11891527066527</v>
      </c>
      <c r="K314" s="10">
        <f t="shared" si="22"/>
        <v>355</v>
      </c>
      <c r="L314" s="10">
        <f ca="1" t="shared" si="23"/>
        <v>0.027381802778108977</v>
      </c>
    </row>
    <row r="315" spans="1:12" ht="12.75">
      <c r="A315" s="6" t="s">
        <v>30</v>
      </c>
      <c r="B315" s="6">
        <v>11</v>
      </c>
      <c r="C315" s="6">
        <v>9</v>
      </c>
      <c r="D315" s="6">
        <v>314</v>
      </c>
      <c r="E315" s="29">
        <v>80</v>
      </c>
      <c r="F315" s="7">
        <f t="shared" si="20"/>
        <v>315</v>
      </c>
      <c r="G315" s="31">
        <f t="shared" si="21"/>
        <v>154.22530774036545</v>
      </c>
      <c r="H315" s="32">
        <f t="shared" si="24"/>
        <v>183.11594963074828</v>
      </c>
      <c r="K315" s="10">
        <f t="shared" si="22"/>
        <v>315</v>
      </c>
      <c r="L315" s="10">
        <f ca="1" t="shared" si="23"/>
        <v>0.12801208380824391</v>
      </c>
    </row>
    <row r="316" spans="1:12" ht="12.75">
      <c r="A316" s="6" t="s">
        <v>30</v>
      </c>
      <c r="B316" s="6">
        <v>11</v>
      </c>
      <c r="C316" s="6">
        <v>10</v>
      </c>
      <c r="D316" s="6">
        <v>315</v>
      </c>
      <c r="E316" s="29">
        <v>282</v>
      </c>
      <c r="F316" s="7">
        <f t="shared" si="20"/>
        <v>211</v>
      </c>
      <c r="G316" s="31">
        <f t="shared" si="21"/>
        <v>153.99924834067716</v>
      </c>
      <c r="H316" s="32">
        <f t="shared" si="24"/>
        <v>183.11298399083128</v>
      </c>
      <c r="K316" s="10">
        <f t="shared" si="22"/>
        <v>211</v>
      </c>
      <c r="L316" s="10">
        <f ca="1" t="shared" si="23"/>
        <v>0.4180020807634719</v>
      </c>
    </row>
    <row r="317" spans="1:12" ht="12.75">
      <c r="A317" s="6" t="s">
        <v>30</v>
      </c>
      <c r="B317" s="6">
        <v>11</v>
      </c>
      <c r="C317" s="6">
        <v>11</v>
      </c>
      <c r="D317" s="6">
        <v>316</v>
      </c>
      <c r="E317" s="29">
        <v>46</v>
      </c>
      <c r="F317" s="7">
        <f t="shared" si="20"/>
        <v>212</v>
      </c>
      <c r="G317" s="31">
        <f t="shared" si="21"/>
        <v>153.77318894098886</v>
      </c>
      <c r="H317" s="32">
        <f t="shared" si="24"/>
        <v>183.11001835091426</v>
      </c>
      <c r="K317" s="10">
        <f t="shared" si="22"/>
        <v>212</v>
      </c>
      <c r="L317" s="10">
        <f ca="1" t="shared" si="23"/>
        <v>0.40976217805746273</v>
      </c>
    </row>
    <row r="318" spans="1:12" ht="12.75">
      <c r="A318" s="6" t="s">
        <v>30</v>
      </c>
      <c r="B318" s="6">
        <v>11</v>
      </c>
      <c r="C318" s="6">
        <v>12</v>
      </c>
      <c r="D318" s="6">
        <v>317</v>
      </c>
      <c r="E318" s="29">
        <v>66</v>
      </c>
      <c r="F318" s="7">
        <f t="shared" si="20"/>
        <v>189</v>
      </c>
      <c r="G318" s="31">
        <f t="shared" si="21"/>
        <v>153.54712954130056</v>
      </c>
      <c r="H318" s="32">
        <f t="shared" si="24"/>
        <v>183.10705271099727</v>
      </c>
      <c r="K318" s="10">
        <f t="shared" si="22"/>
        <v>189</v>
      </c>
      <c r="L318" s="10">
        <f ca="1" t="shared" si="23"/>
        <v>0.48567770234149066</v>
      </c>
    </row>
    <row r="319" spans="1:12" ht="12.75">
      <c r="A319" s="6" t="s">
        <v>30</v>
      </c>
      <c r="B319" s="6">
        <v>11</v>
      </c>
      <c r="C319" s="6">
        <v>13</v>
      </c>
      <c r="D319" s="6">
        <v>318</v>
      </c>
      <c r="E319" s="29">
        <v>126</v>
      </c>
      <c r="F319" s="7">
        <f t="shared" si="20"/>
        <v>349</v>
      </c>
      <c r="G319" s="31">
        <f t="shared" si="21"/>
        <v>153.32107014161227</v>
      </c>
      <c r="H319" s="32">
        <f t="shared" si="24"/>
        <v>183.10408707108027</v>
      </c>
      <c r="K319" s="10">
        <f t="shared" si="22"/>
        <v>349</v>
      </c>
      <c r="L319" s="10">
        <f ca="1" t="shared" si="23"/>
        <v>0.052041695779735164</v>
      </c>
    </row>
    <row r="320" spans="1:12" ht="12.75">
      <c r="A320" s="6" t="s">
        <v>30</v>
      </c>
      <c r="B320" s="6">
        <v>11</v>
      </c>
      <c r="C320" s="6">
        <v>14</v>
      </c>
      <c r="D320" s="6">
        <v>319</v>
      </c>
      <c r="E320" s="29">
        <v>127</v>
      </c>
      <c r="F320" s="7">
        <f t="shared" si="20"/>
        <v>259</v>
      </c>
      <c r="G320" s="31">
        <f t="shared" si="21"/>
        <v>153.09501074192397</v>
      </c>
      <c r="H320" s="32">
        <f t="shared" si="24"/>
        <v>183.10112143116328</v>
      </c>
      <c r="K320" s="10">
        <f t="shared" si="22"/>
        <v>259</v>
      </c>
      <c r="L320" s="10">
        <f ca="1" t="shared" si="23"/>
        <v>0.31282125277903106</v>
      </c>
    </row>
    <row r="321" spans="1:12" ht="12.75">
      <c r="A321" s="6" t="s">
        <v>30</v>
      </c>
      <c r="B321" s="6">
        <v>11</v>
      </c>
      <c r="C321" s="6">
        <v>15</v>
      </c>
      <c r="D321" s="6">
        <v>320</v>
      </c>
      <c r="E321" s="29">
        <v>131</v>
      </c>
      <c r="F321" s="7">
        <f t="shared" si="20"/>
        <v>208</v>
      </c>
      <c r="G321" s="31">
        <f t="shared" si="21"/>
        <v>152.86895134223568</v>
      </c>
      <c r="H321" s="32">
        <f t="shared" si="24"/>
        <v>183.09815579124626</v>
      </c>
      <c r="K321" s="10">
        <f t="shared" si="22"/>
        <v>208</v>
      </c>
      <c r="L321" s="10">
        <f ca="1" t="shared" si="23"/>
        <v>0.4288505428639837</v>
      </c>
    </row>
    <row r="322" spans="1:12" ht="12.75">
      <c r="A322" s="6" t="s">
        <v>30</v>
      </c>
      <c r="B322" s="6">
        <v>11</v>
      </c>
      <c r="C322" s="6">
        <v>16</v>
      </c>
      <c r="D322" s="6">
        <v>321</v>
      </c>
      <c r="E322" s="29">
        <v>107</v>
      </c>
      <c r="F322" s="7">
        <f aca="true" t="shared" si="25" ref="F322:F367">INDEX($D$2:$D$367,K322)</f>
        <v>14</v>
      </c>
      <c r="G322" s="31">
        <f aca="true" t="shared" si="26" ref="G322:G367">183.5+$I$6*(D322-184.5)</f>
        <v>152.64289194254738</v>
      </c>
      <c r="H322" s="32">
        <f t="shared" si="24"/>
        <v>183.09519015132926</v>
      </c>
      <c r="K322" s="10">
        <f aca="true" t="shared" si="27" ref="K322:K385">RANK(L322,$L$2:$L$367)</f>
        <v>14</v>
      </c>
      <c r="L322" s="10">
        <f aca="true" ca="1" t="shared" si="28" ref="L322:L367">RAND()</f>
        <v>0.9525084671840887</v>
      </c>
    </row>
    <row r="323" spans="1:12" ht="12.75">
      <c r="A323" s="6" t="s">
        <v>30</v>
      </c>
      <c r="B323" s="6">
        <v>11</v>
      </c>
      <c r="C323" s="6">
        <v>17</v>
      </c>
      <c r="D323" s="6">
        <v>322</v>
      </c>
      <c r="E323" s="29">
        <v>143</v>
      </c>
      <c r="F323" s="7">
        <f t="shared" si="25"/>
        <v>75</v>
      </c>
      <c r="G323" s="31">
        <f t="shared" si="26"/>
        <v>152.41683254285908</v>
      </c>
      <c r="H323" s="32">
        <f aca="true" t="shared" si="29" ref="H323:H367">183.5+$I$15*(D323-184.5)</f>
        <v>183.09222451141227</v>
      </c>
      <c r="K323" s="10">
        <f t="shared" si="27"/>
        <v>75</v>
      </c>
      <c r="L323" s="10">
        <f ca="1" t="shared" si="28"/>
        <v>0.796983214935608</v>
      </c>
    </row>
    <row r="324" spans="1:12" ht="12.75">
      <c r="A324" s="6" t="s">
        <v>30</v>
      </c>
      <c r="B324" s="6">
        <v>11</v>
      </c>
      <c r="C324" s="6">
        <v>18</v>
      </c>
      <c r="D324" s="6">
        <v>323</v>
      </c>
      <c r="E324" s="29">
        <v>146</v>
      </c>
      <c r="F324" s="7">
        <f t="shared" si="25"/>
        <v>225</v>
      </c>
      <c r="G324" s="31">
        <f t="shared" si="26"/>
        <v>152.1907731431708</v>
      </c>
      <c r="H324" s="32">
        <f t="shared" si="29"/>
        <v>183.08925887149525</v>
      </c>
      <c r="K324" s="10">
        <f t="shared" si="27"/>
        <v>225</v>
      </c>
      <c r="L324" s="10">
        <f ca="1" t="shared" si="28"/>
        <v>0.38348088260590885</v>
      </c>
    </row>
    <row r="325" spans="1:12" ht="12.75">
      <c r="A325" s="6" t="s">
        <v>30</v>
      </c>
      <c r="B325" s="6">
        <v>11</v>
      </c>
      <c r="C325" s="6">
        <v>19</v>
      </c>
      <c r="D325" s="6">
        <v>324</v>
      </c>
      <c r="E325" s="29">
        <v>203</v>
      </c>
      <c r="F325" s="7">
        <f t="shared" si="25"/>
        <v>228</v>
      </c>
      <c r="G325" s="31">
        <f t="shared" si="26"/>
        <v>151.9647137434825</v>
      </c>
      <c r="H325" s="32">
        <f t="shared" si="29"/>
        <v>183.08629323157825</v>
      </c>
      <c r="K325" s="10">
        <f t="shared" si="27"/>
        <v>228</v>
      </c>
      <c r="L325" s="10">
        <f ca="1" t="shared" si="28"/>
        <v>0.3770750726307597</v>
      </c>
    </row>
    <row r="326" spans="1:12" ht="12.75">
      <c r="A326" s="6" t="s">
        <v>30</v>
      </c>
      <c r="B326" s="6">
        <v>11</v>
      </c>
      <c r="C326" s="6">
        <v>20</v>
      </c>
      <c r="D326" s="6">
        <v>325</v>
      </c>
      <c r="E326" s="29">
        <v>185</v>
      </c>
      <c r="F326" s="7">
        <f t="shared" si="25"/>
        <v>193</v>
      </c>
      <c r="G326" s="31">
        <f t="shared" si="26"/>
        <v>151.7386543437942</v>
      </c>
      <c r="H326" s="32">
        <f t="shared" si="29"/>
        <v>183.08332759166126</v>
      </c>
      <c r="K326" s="10">
        <f t="shared" si="27"/>
        <v>193</v>
      </c>
      <c r="L326" s="10">
        <f ca="1" t="shared" si="28"/>
        <v>0.4656153066907791</v>
      </c>
    </row>
    <row r="327" spans="1:12" ht="12.75">
      <c r="A327" s="6" t="s">
        <v>30</v>
      </c>
      <c r="B327" s="6">
        <v>11</v>
      </c>
      <c r="C327" s="6">
        <v>21</v>
      </c>
      <c r="D327" s="6">
        <v>326</v>
      </c>
      <c r="E327" s="29">
        <v>156</v>
      </c>
      <c r="F327" s="7">
        <f t="shared" si="25"/>
        <v>358</v>
      </c>
      <c r="G327" s="31">
        <f t="shared" si="26"/>
        <v>151.5125949441059</v>
      </c>
      <c r="H327" s="32">
        <f t="shared" si="29"/>
        <v>183.08036195174427</v>
      </c>
      <c r="K327" s="10">
        <f t="shared" si="27"/>
        <v>358</v>
      </c>
      <c r="L327" s="10">
        <f ca="1" t="shared" si="28"/>
        <v>0.019254010141594335</v>
      </c>
    </row>
    <row r="328" spans="1:12" ht="12.75">
      <c r="A328" s="6" t="s">
        <v>30</v>
      </c>
      <c r="B328" s="6">
        <v>11</v>
      </c>
      <c r="C328" s="6">
        <v>22</v>
      </c>
      <c r="D328" s="6">
        <v>327</v>
      </c>
      <c r="E328" s="29">
        <v>9</v>
      </c>
      <c r="F328" s="7">
        <f t="shared" si="25"/>
        <v>263</v>
      </c>
      <c r="G328" s="31">
        <f t="shared" si="26"/>
        <v>151.2865355444176</v>
      </c>
      <c r="H328" s="32">
        <f t="shared" si="29"/>
        <v>183.07739631182724</v>
      </c>
      <c r="K328" s="10">
        <f t="shared" si="27"/>
        <v>263</v>
      </c>
      <c r="L328" s="10">
        <f ca="1" t="shared" si="28"/>
        <v>0.3049606005979797</v>
      </c>
    </row>
    <row r="329" spans="1:12" ht="12.75">
      <c r="A329" s="6" t="s">
        <v>30</v>
      </c>
      <c r="B329" s="6">
        <v>11</v>
      </c>
      <c r="C329" s="6">
        <v>23</v>
      </c>
      <c r="D329" s="6">
        <v>328</v>
      </c>
      <c r="E329" s="29">
        <v>182</v>
      </c>
      <c r="F329" s="7">
        <f t="shared" si="25"/>
        <v>286</v>
      </c>
      <c r="G329" s="31">
        <f t="shared" si="26"/>
        <v>151.0604761447293</v>
      </c>
      <c r="H329" s="32">
        <f t="shared" si="29"/>
        <v>183.07443067191025</v>
      </c>
      <c r="K329" s="10">
        <f t="shared" si="27"/>
        <v>286</v>
      </c>
      <c r="L329" s="10">
        <f ca="1" t="shared" si="28"/>
        <v>0.2293854727586222</v>
      </c>
    </row>
    <row r="330" spans="1:12" ht="12.75">
      <c r="A330" s="6" t="s">
        <v>30</v>
      </c>
      <c r="B330" s="6">
        <v>11</v>
      </c>
      <c r="C330" s="6">
        <v>24</v>
      </c>
      <c r="D330" s="6">
        <v>329</v>
      </c>
      <c r="E330" s="29">
        <v>230</v>
      </c>
      <c r="F330" s="7">
        <f t="shared" si="25"/>
        <v>362</v>
      </c>
      <c r="G330" s="31">
        <f t="shared" si="26"/>
        <v>150.83441674504098</v>
      </c>
      <c r="H330" s="32">
        <f t="shared" si="29"/>
        <v>183.07146503199326</v>
      </c>
      <c r="K330" s="10">
        <f t="shared" si="27"/>
        <v>362</v>
      </c>
      <c r="L330" s="10">
        <f ca="1" t="shared" si="28"/>
        <v>0.006054962428606814</v>
      </c>
    </row>
    <row r="331" spans="1:12" ht="12.75">
      <c r="A331" s="6" t="s">
        <v>30</v>
      </c>
      <c r="B331" s="6">
        <v>11</v>
      </c>
      <c r="C331" s="6">
        <v>25</v>
      </c>
      <c r="D331" s="6">
        <v>330</v>
      </c>
      <c r="E331" s="29">
        <v>132</v>
      </c>
      <c r="F331" s="7">
        <f t="shared" si="25"/>
        <v>120</v>
      </c>
      <c r="G331" s="31">
        <f t="shared" si="26"/>
        <v>150.60835734535272</v>
      </c>
      <c r="H331" s="32">
        <f t="shared" si="29"/>
        <v>183.06849939207623</v>
      </c>
      <c r="K331" s="10">
        <f t="shared" si="27"/>
        <v>120</v>
      </c>
      <c r="L331" s="10">
        <f ca="1" t="shared" si="28"/>
        <v>0.6771130113475152</v>
      </c>
    </row>
    <row r="332" spans="1:12" ht="12.75">
      <c r="A332" s="6" t="s">
        <v>30</v>
      </c>
      <c r="B332" s="6">
        <v>11</v>
      </c>
      <c r="C332" s="6">
        <v>26</v>
      </c>
      <c r="D332" s="6">
        <v>331</v>
      </c>
      <c r="E332" s="29">
        <v>309</v>
      </c>
      <c r="F332" s="7">
        <f t="shared" si="25"/>
        <v>312</v>
      </c>
      <c r="G332" s="31">
        <f t="shared" si="26"/>
        <v>150.3822979456644</v>
      </c>
      <c r="H332" s="32">
        <f t="shared" si="29"/>
        <v>183.06553375215924</v>
      </c>
      <c r="K332" s="10">
        <f t="shared" si="27"/>
        <v>312</v>
      </c>
      <c r="L332" s="10">
        <f ca="1" t="shared" si="28"/>
        <v>0.13821144394660223</v>
      </c>
    </row>
    <row r="333" spans="1:12" ht="12.75">
      <c r="A333" s="6" t="s">
        <v>30</v>
      </c>
      <c r="B333" s="6">
        <v>11</v>
      </c>
      <c r="C333" s="6">
        <v>27</v>
      </c>
      <c r="D333" s="6">
        <v>332</v>
      </c>
      <c r="E333" s="29">
        <v>47</v>
      </c>
      <c r="F333" s="7">
        <f t="shared" si="25"/>
        <v>160</v>
      </c>
      <c r="G333" s="31">
        <f t="shared" si="26"/>
        <v>150.15623854597612</v>
      </c>
      <c r="H333" s="32">
        <f t="shared" si="29"/>
        <v>183.06256811224225</v>
      </c>
      <c r="K333" s="10">
        <f t="shared" si="27"/>
        <v>160</v>
      </c>
      <c r="L333" s="10">
        <f ca="1" t="shared" si="28"/>
        <v>0.585917999580488</v>
      </c>
    </row>
    <row r="334" spans="1:12" ht="12.75">
      <c r="A334" s="6" t="s">
        <v>30</v>
      </c>
      <c r="B334" s="6">
        <v>11</v>
      </c>
      <c r="C334" s="6">
        <v>28</v>
      </c>
      <c r="D334" s="6">
        <v>333</v>
      </c>
      <c r="E334" s="29">
        <v>281</v>
      </c>
      <c r="F334" s="7">
        <f t="shared" si="25"/>
        <v>184</v>
      </c>
      <c r="G334" s="31">
        <f t="shared" si="26"/>
        <v>149.9301791462878</v>
      </c>
      <c r="H334" s="32">
        <f t="shared" si="29"/>
        <v>183.05960247232525</v>
      </c>
      <c r="K334" s="10">
        <f t="shared" si="27"/>
        <v>184</v>
      </c>
      <c r="L334" s="10">
        <f ca="1" t="shared" si="28"/>
        <v>0.51200087997222</v>
      </c>
    </row>
    <row r="335" spans="1:12" ht="12.75">
      <c r="A335" s="6" t="s">
        <v>30</v>
      </c>
      <c r="B335" s="6">
        <v>11</v>
      </c>
      <c r="C335" s="6">
        <v>29</v>
      </c>
      <c r="D335" s="6">
        <v>334</v>
      </c>
      <c r="E335" s="29">
        <v>99</v>
      </c>
      <c r="F335" s="7">
        <f t="shared" si="25"/>
        <v>166</v>
      </c>
      <c r="G335" s="31">
        <f t="shared" si="26"/>
        <v>149.7041197465995</v>
      </c>
      <c r="H335" s="32">
        <f t="shared" si="29"/>
        <v>183.05663683240823</v>
      </c>
      <c r="K335" s="10">
        <f t="shared" si="27"/>
        <v>166</v>
      </c>
      <c r="L335" s="10">
        <f ca="1" t="shared" si="28"/>
        <v>0.5719692071725149</v>
      </c>
    </row>
    <row r="336" spans="1:12" ht="12.75">
      <c r="A336" s="6" t="s">
        <v>30</v>
      </c>
      <c r="B336" s="6">
        <v>11</v>
      </c>
      <c r="C336" s="6">
        <v>30</v>
      </c>
      <c r="D336" s="6">
        <v>335</v>
      </c>
      <c r="E336" s="29">
        <v>174</v>
      </c>
      <c r="F336" s="7">
        <f t="shared" si="25"/>
        <v>180</v>
      </c>
      <c r="G336" s="31">
        <f t="shared" si="26"/>
        <v>149.4780603469112</v>
      </c>
      <c r="H336" s="32">
        <f t="shared" si="29"/>
        <v>183.05367119249124</v>
      </c>
      <c r="K336" s="10">
        <f t="shared" si="27"/>
        <v>180</v>
      </c>
      <c r="L336" s="10">
        <f ca="1" t="shared" si="28"/>
        <v>0.5209106412685287</v>
      </c>
    </row>
    <row r="337" spans="1:12" ht="12.75">
      <c r="A337" s="6" t="s">
        <v>31</v>
      </c>
      <c r="B337" s="6">
        <v>12</v>
      </c>
      <c r="C337" s="6">
        <v>1</v>
      </c>
      <c r="D337" s="6">
        <v>336</v>
      </c>
      <c r="E337" s="29">
        <v>129</v>
      </c>
      <c r="F337" s="7">
        <f t="shared" si="25"/>
        <v>340</v>
      </c>
      <c r="G337" s="31">
        <f t="shared" si="26"/>
        <v>149.2520009472229</v>
      </c>
      <c r="H337" s="32">
        <f t="shared" si="29"/>
        <v>183.05070555257424</v>
      </c>
      <c r="K337" s="10">
        <f t="shared" si="27"/>
        <v>340</v>
      </c>
      <c r="L337" s="10">
        <f ca="1" t="shared" si="28"/>
        <v>0.07473489822041302</v>
      </c>
    </row>
    <row r="338" spans="1:12" ht="12.75">
      <c r="A338" s="6" t="s">
        <v>31</v>
      </c>
      <c r="B338" s="6">
        <v>12</v>
      </c>
      <c r="C338" s="6">
        <v>2</v>
      </c>
      <c r="D338" s="6">
        <v>337</v>
      </c>
      <c r="E338" s="29">
        <v>328</v>
      </c>
      <c r="F338" s="7">
        <f t="shared" si="25"/>
        <v>302</v>
      </c>
      <c r="G338" s="31">
        <f t="shared" si="26"/>
        <v>149.02594154753461</v>
      </c>
      <c r="H338" s="32">
        <f t="shared" si="29"/>
        <v>183.04773991265725</v>
      </c>
      <c r="K338" s="10">
        <f t="shared" si="27"/>
        <v>302</v>
      </c>
      <c r="L338" s="10">
        <f ca="1" t="shared" si="28"/>
        <v>0.18276242267620546</v>
      </c>
    </row>
    <row r="339" spans="1:12" ht="12.75">
      <c r="A339" s="6" t="s">
        <v>31</v>
      </c>
      <c r="B339" s="6">
        <v>12</v>
      </c>
      <c r="C339" s="6">
        <v>3</v>
      </c>
      <c r="D339" s="6">
        <v>338</v>
      </c>
      <c r="E339" s="29">
        <v>157</v>
      </c>
      <c r="F339" s="7">
        <f t="shared" si="25"/>
        <v>318</v>
      </c>
      <c r="G339" s="31">
        <f t="shared" si="26"/>
        <v>148.79988214784632</v>
      </c>
      <c r="H339" s="32">
        <f t="shared" si="29"/>
        <v>183.04477427274023</v>
      </c>
      <c r="K339" s="10">
        <f t="shared" si="27"/>
        <v>318</v>
      </c>
      <c r="L339" s="10">
        <f ca="1" t="shared" si="28"/>
        <v>0.12108010301381</v>
      </c>
    </row>
    <row r="340" spans="1:12" ht="12.75">
      <c r="A340" s="6" t="s">
        <v>31</v>
      </c>
      <c r="B340" s="6">
        <v>12</v>
      </c>
      <c r="C340" s="6">
        <v>4</v>
      </c>
      <c r="D340" s="6">
        <v>339</v>
      </c>
      <c r="E340" s="29">
        <v>165</v>
      </c>
      <c r="F340" s="7">
        <f t="shared" si="25"/>
        <v>247</v>
      </c>
      <c r="G340" s="31">
        <f t="shared" si="26"/>
        <v>148.57382274815802</v>
      </c>
      <c r="H340" s="32">
        <f t="shared" si="29"/>
        <v>183.04180863282323</v>
      </c>
      <c r="K340" s="10">
        <f t="shared" si="27"/>
        <v>247</v>
      </c>
      <c r="L340" s="10">
        <f ca="1" t="shared" si="28"/>
        <v>0.33901869862802414</v>
      </c>
    </row>
    <row r="341" spans="1:12" ht="12.75">
      <c r="A341" s="6" t="s">
        <v>31</v>
      </c>
      <c r="B341" s="6">
        <v>12</v>
      </c>
      <c r="C341" s="6">
        <v>5</v>
      </c>
      <c r="D341" s="6">
        <v>340</v>
      </c>
      <c r="E341" s="29">
        <v>56</v>
      </c>
      <c r="F341" s="7">
        <f t="shared" si="25"/>
        <v>99</v>
      </c>
      <c r="G341" s="31">
        <f t="shared" si="26"/>
        <v>148.34776334846973</v>
      </c>
      <c r="H341" s="32">
        <f t="shared" si="29"/>
        <v>183.03884299290624</v>
      </c>
      <c r="K341" s="10">
        <f t="shared" si="27"/>
        <v>99</v>
      </c>
      <c r="L341" s="10">
        <f ca="1" t="shared" si="28"/>
        <v>0.713966225825061</v>
      </c>
    </row>
    <row r="342" spans="1:12" ht="12.75">
      <c r="A342" s="6" t="s">
        <v>31</v>
      </c>
      <c r="B342" s="6">
        <v>12</v>
      </c>
      <c r="C342" s="6">
        <v>6</v>
      </c>
      <c r="D342" s="6">
        <v>341</v>
      </c>
      <c r="E342" s="29">
        <v>10</v>
      </c>
      <c r="F342" s="7">
        <f t="shared" si="25"/>
        <v>342</v>
      </c>
      <c r="G342" s="31">
        <f t="shared" si="26"/>
        <v>148.12170394878143</v>
      </c>
      <c r="H342" s="32">
        <f t="shared" si="29"/>
        <v>183.03587735298922</v>
      </c>
      <c r="K342" s="10">
        <f t="shared" si="27"/>
        <v>342</v>
      </c>
      <c r="L342" s="10">
        <f ca="1" t="shared" si="28"/>
        <v>0.07363082792380737</v>
      </c>
    </row>
    <row r="343" spans="1:12" ht="12.75">
      <c r="A343" s="6" t="s">
        <v>31</v>
      </c>
      <c r="B343" s="6">
        <v>12</v>
      </c>
      <c r="C343" s="6">
        <v>7</v>
      </c>
      <c r="D343" s="6">
        <v>342</v>
      </c>
      <c r="E343" s="29">
        <v>12</v>
      </c>
      <c r="F343" s="7">
        <f t="shared" si="25"/>
        <v>246</v>
      </c>
      <c r="G343" s="31">
        <f t="shared" si="26"/>
        <v>147.89564454909313</v>
      </c>
      <c r="H343" s="32">
        <f t="shared" si="29"/>
        <v>183.03291171307222</v>
      </c>
      <c r="K343" s="10">
        <f t="shared" si="27"/>
        <v>246</v>
      </c>
      <c r="L343" s="10">
        <f ca="1" t="shared" si="28"/>
        <v>0.3396880397122004</v>
      </c>
    </row>
    <row r="344" spans="1:12" ht="12.75">
      <c r="A344" s="6" t="s">
        <v>31</v>
      </c>
      <c r="B344" s="6">
        <v>12</v>
      </c>
      <c r="C344" s="6">
        <v>8</v>
      </c>
      <c r="D344" s="6">
        <v>343</v>
      </c>
      <c r="E344" s="29">
        <v>105</v>
      </c>
      <c r="F344" s="7">
        <f t="shared" si="25"/>
        <v>269</v>
      </c>
      <c r="G344" s="31">
        <f t="shared" si="26"/>
        <v>147.66958514940484</v>
      </c>
      <c r="H344" s="32">
        <f t="shared" si="29"/>
        <v>183.02994607315523</v>
      </c>
      <c r="K344" s="10">
        <f t="shared" si="27"/>
        <v>269</v>
      </c>
      <c r="L344" s="10">
        <f ca="1" t="shared" si="28"/>
        <v>0.2875650135201795</v>
      </c>
    </row>
    <row r="345" spans="1:12" ht="12.75">
      <c r="A345" s="6" t="s">
        <v>31</v>
      </c>
      <c r="B345" s="6">
        <v>12</v>
      </c>
      <c r="C345" s="6">
        <v>9</v>
      </c>
      <c r="D345" s="6">
        <v>344</v>
      </c>
      <c r="E345" s="29">
        <v>43</v>
      </c>
      <c r="F345" s="7">
        <f t="shared" si="25"/>
        <v>223</v>
      </c>
      <c r="G345" s="31">
        <f t="shared" si="26"/>
        <v>147.44352574971654</v>
      </c>
      <c r="H345" s="32">
        <f t="shared" si="29"/>
        <v>183.02698043323824</v>
      </c>
      <c r="K345" s="10">
        <f t="shared" si="27"/>
        <v>223</v>
      </c>
      <c r="L345" s="10">
        <f ca="1" t="shared" si="28"/>
        <v>0.3873247816827643</v>
      </c>
    </row>
    <row r="346" spans="1:12" ht="12.75">
      <c r="A346" s="6" t="s">
        <v>31</v>
      </c>
      <c r="B346" s="6">
        <v>12</v>
      </c>
      <c r="C346" s="6">
        <v>10</v>
      </c>
      <c r="D346" s="6">
        <v>345</v>
      </c>
      <c r="E346" s="29">
        <v>41</v>
      </c>
      <c r="F346" s="7">
        <f t="shared" si="25"/>
        <v>316</v>
      </c>
      <c r="G346" s="31">
        <f t="shared" si="26"/>
        <v>147.21746635002825</v>
      </c>
      <c r="H346" s="32">
        <f t="shared" si="29"/>
        <v>183.02401479332121</v>
      </c>
      <c r="K346" s="10">
        <f t="shared" si="27"/>
        <v>316</v>
      </c>
      <c r="L346" s="10">
        <f ca="1" t="shared" si="28"/>
        <v>0.12800790642813809</v>
      </c>
    </row>
    <row r="347" spans="1:12" ht="12.75">
      <c r="A347" s="6" t="s">
        <v>31</v>
      </c>
      <c r="B347" s="6">
        <v>12</v>
      </c>
      <c r="C347" s="6">
        <v>11</v>
      </c>
      <c r="D347" s="6">
        <v>346</v>
      </c>
      <c r="E347" s="29">
        <v>39</v>
      </c>
      <c r="F347" s="7">
        <f t="shared" si="25"/>
        <v>229</v>
      </c>
      <c r="G347" s="31">
        <f t="shared" si="26"/>
        <v>146.99140695033995</v>
      </c>
      <c r="H347" s="32">
        <f t="shared" si="29"/>
        <v>183.02104915340422</v>
      </c>
      <c r="K347" s="10">
        <f t="shared" si="27"/>
        <v>229</v>
      </c>
      <c r="L347" s="10">
        <f ca="1" t="shared" si="28"/>
        <v>0.37697603074411745</v>
      </c>
    </row>
    <row r="348" spans="1:12" ht="12.75">
      <c r="A348" s="6" t="s">
        <v>31</v>
      </c>
      <c r="B348" s="6">
        <v>12</v>
      </c>
      <c r="C348" s="6">
        <v>12</v>
      </c>
      <c r="D348" s="6">
        <v>347</v>
      </c>
      <c r="E348" s="29">
        <v>314</v>
      </c>
      <c r="F348" s="7">
        <f t="shared" si="25"/>
        <v>187</v>
      </c>
      <c r="G348" s="31">
        <f t="shared" si="26"/>
        <v>146.76534755065165</v>
      </c>
      <c r="H348" s="32">
        <f t="shared" si="29"/>
        <v>183.01808351348723</v>
      </c>
      <c r="K348" s="10">
        <f t="shared" si="27"/>
        <v>187</v>
      </c>
      <c r="L348" s="10">
        <f ca="1" t="shared" si="28"/>
        <v>0.4929249379774774</v>
      </c>
    </row>
    <row r="349" spans="1:12" ht="12.75">
      <c r="A349" s="6" t="s">
        <v>31</v>
      </c>
      <c r="B349" s="6">
        <v>12</v>
      </c>
      <c r="C349" s="6">
        <v>13</v>
      </c>
      <c r="D349" s="6">
        <v>348</v>
      </c>
      <c r="E349" s="29">
        <v>163</v>
      </c>
      <c r="F349" s="7">
        <f t="shared" si="25"/>
        <v>288</v>
      </c>
      <c r="G349" s="31">
        <f t="shared" si="26"/>
        <v>146.53928815096333</v>
      </c>
      <c r="H349" s="32">
        <f t="shared" si="29"/>
        <v>183.0151178735702</v>
      </c>
      <c r="K349" s="10">
        <f t="shared" si="27"/>
        <v>288</v>
      </c>
      <c r="L349" s="10">
        <f ca="1" t="shared" si="28"/>
        <v>0.22714287680537382</v>
      </c>
    </row>
    <row r="350" spans="1:12" ht="12.75">
      <c r="A350" s="6" t="s">
        <v>31</v>
      </c>
      <c r="B350" s="6">
        <v>12</v>
      </c>
      <c r="C350" s="6">
        <v>14</v>
      </c>
      <c r="D350" s="6">
        <v>349</v>
      </c>
      <c r="E350" s="29">
        <v>26</v>
      </c>
      <c r="F350" s="7">
        <f t="shared" si="25"/>
        <v>8</v>
      </c>
      <c r="G350" s="31">
        <f t="shared" si="26"/>
        <v>146.31322875127506</v>
      </c>
      <c r="H350" s="32">
        <f t="shared" si="29"/>
        <v>183.0121522336532</v>
      </c>
      <c r="K350" s="10">
        <f t="shared" si="27"/>
        <v>8</v>
      </c>
      <c r="L350" s="10">
        <f ca="1" t="shared" si="28"/>
        <v>0.9815201055762373</v>
      </c>
    </row>
    <row r="351" spans="1:12" ht="12.75">
      <c r="A351" s="6" t="s">
        <v>31</v>
      </c>
      <c r="B351" s="6">
        <v>12</v>
      </c>
      <c r="C351" s="6">
        <v>15</v>
      </c>
      <c r="D351" s="6">
        <v>350</v>
      </c>
      <c r="E351" s="29">
        <v>320</v>
      </c>
      <c r="F351" s="7">
        <f t="shared" si="25"/>
        <v>97</v>
      </c>
      <c r="G351" s="31">
        <f t="shared" si="26"/>
        <v>146.08716935158674</v>
      </c>
      <c r="H351" s="32">
        <f t="shared" si="29"/>
        <v>183.00918659373622</v>
      </c>
      <c r="K351" s="10">
        <f t="shared" si="27"/>
        <v>97</v>
      </c>
      <c r="L351" s="10">
        <f ca="1" t="shared" si="28"/>
        <v>0.7202838642260758</v>
      </c>
    </row>
    <row r="352" spans="1:12" ht="12.75">
      <c r="A352" s="6" t="s">
        <v>31</v>
      </c>
      <c r="B352" s="6">
        <v>12</v>
      </c>
      <c r="C352" s="6">
        <v>16</v>
      </c>
      <c r="D352" s="6">
        <v>351</v>
      </c>
      <c r="E352" s="29">
        <v>96</v>
      </c>
      <c r="F352" s="7">
        <f t="shared" si="25"/>
        <v>320</v>
      </c>
      <c r="G352" s="31">
        <f t="shared" si="26"/>
        <v>145.86110995189847</v>
      </c>
      <c r="H352" s="32">
        <f t="shared" si="29"/>
        <v>183.00622095381922</v>
      </c>
      <c r="K352" s="10">
        <f t="shared" si="27"/>
        <v>320</v>
      </c>
      <c r="L352" s="10">
        <f ca="1" t="shared" si="28"/>
        <v>0.1191575642906173</v>
      </c>
    </row>
    <row r="353" spans="1:12" ht="12.75">
      <c r="A353" s="6" t="s">
        <v>31</v>
      </c>
      <c r="B353" s="6">
        <v>12</v>
      </c>
      <c r="C353" s="6">
        <v>17</v>
      </c>
      <c r="D353" s="6">
        <v>352</v>
      </c>
      <c r="E353" s="29">
        <v>304</v>
      </c>
      <c r="F353" s="7">
        <f t="shared" si="25"/>
        <v>197</v>
      </c>
      <c r="G353" s="31">
        <f t="shared" si="26"/>
        <v>145.63505055221015</v>
      </c>
      <c r="H353" s="32">
        <f t="shared" si="29"/>
        <v>183.0032553139022</v>
      </c>
      <c r="K353" s="10">
        <f t="shared" si="27"/>
        <v>197</v>
      </c>
      <c r="L353" s="10">
        <f ca="1" t="shared" si="28"/>
        <v>0.4577658981525019</v>
      </c>
    </row>
    <row r="354" spans="1:12" ht="12.75">
      <c r="A354" s="6" t="s">
        <v>31</v>
      </c>
      <c r="B354" s="6">
        <v>12</v>
      </c>
      <c r="C354" s="6">
        <v>18</v>
      </c>
      <c r="D354" s="6">
        <v>353</v>
      </c>
      <c r="E354" s="29">
        <v>128</v>
      </c>
      <c r="F354" s="7">
        <f t="shared" si="25"/>
        <v>25</v>
      </c>
      <c r="G354" s="31">
        <f t="shared" si="26"/>
        <v>145.40899115252185</v>
      </c>
      <c r="H354" s="32">
        <f t="shared" si="29"/>
        <v>183.0002896739852</v>
      </c>
      <c r="K354" s="10">
        <f t="shared" si="27"/>
        <v>25</v>
      </c>
      <c r="L354" s="10">
        <f ca="1" t="shared" si="28"/>
        <v>0.9302127557211861</v>
      </c>
    </row>
    <row r="355" spans="1:12" ht="12.75">
      <c r="A355" s="6" t="s">
        <v>31</v>
      </c>
      <c r="B355" s="6">
        <v>12</v>
      </c>
      <c r="C355" s="6">
        <v>19</v>
      </c>
      <c r="D355" s="6">
        <v>354</v>
      </c>
      <c r="E355" s="29">
        <v>240</v>
      </c>
      <c r="F355" s="7">
        <f t="shared" si="25"/>
        <v>55</v>
      </c>
      <c r="G355" s="31">
        <f t="shared" si="26"/>
        <v>145.18293175283355</v>
      </c>
      <c r="H355" s="32">
        <f t="shared" si="29"/>
        <v>182.9973240340682</v>
      </c>
      <c r="K355" s="10">
        <f t="shared" si="27"/>
        <v>55</v>
      </c>
      <c r="L355" s="10">
        <f ca="1" t="shared" si="28"/>
        <v>0.8308009377687995</v>
      </c>
    </row>
    <row r="356" spans="1:12" ht="12.75">
      <c r="A356" s="6" t="s">
        <v>31</v>
      </c>
      <c r="B356" s="6">
        <v>12</v>
      </c>
      <c r="C356" s="6">
        <v>20</v>
      </c>
      <c r="D356" s="6">
        <v>355</v>
      </c>
      <c r="E356" s="29">
        <v>135</v>
      </c>
      <c r="F356" s="7">
        <f t="shared" si="25"/>
        <v>186</v>
      </c>
      <c r="G356" s="31">
        <f t="shared" si="26"/>
        <v>144.95687235314526</v>
      </c>
      <c r="H356" s="32">
        <f t="shared" si="29"/>
        <v>182.9943583941512</v>
      </c>
      <c r="K356" s="10">
        <f t="shared" si="27"/>
        <v>186</v>
      </c>
      <c r="L356" s="10">
        <f ca="1" t="shared" si="28"/>
        <v>0.5073368273797314</v>
      </c>
    </row>
    <row r="357" spans="1:12" ht="12.75">
      <c r="A357" s="6" t="s">
        <v>31</v>
      </c>
      <c r="B357" s="6">
        <v>12</v>
      </c>
      <c r="C357" s="6">
        <v>21</v>
      </c>
      <c r="D357" s="6">
        <v>356</v>
      </c>
      <c r="E357" s="29">
        <v>70</v>
      </c>
      <c r="F357" s="7">
        <f t="shared" si="25"/>
        <v>82</v>
      </c>
      <c r="G357" s="31">
        <f t="shared" si="26"/>
        <v>144.73081295345696</v>
      </c>
      <c r="H357" s="32">
        <f t="shared" si="29"/>
        <v>182.9913927542342</v>
      </c>
      <c r="K357" s="10">
        <f t="shared" si="27"/>
        <v>82</v>
      </c>
      <c r="L357" s="10">
        <f ca="1" t="shared" si="28"/>
        <v>0.7663086963420938</v>
      </c>
    </row>
    <row r="358" spans="1:12" ht="12.75">
      <c r="A358" s="6" t="s">
        <v>31</v>
      </c>
      <c r="B358" s="6">
        <v>12</v>
      </c>
      <c r="C358" s="6">
        <v>22</v>
      </c>
      <c r="D358" s="6">
        <v>357</v>
      </c>
      <c r="E358" s="29">
        <v>53</v>
      </c>
      <c r="F358" s="7">
        <f t="shared" si="25"/>
        <v>313</v>
      </c>
      <c r="G358" s="31">
        <f t="shared" si="26"/>
        <v>144.50475355376867</v>
      </c>
      <c r="H358" s="32">
        <f t="shared" si="29"/>
        <v>182.9884271143172</v>
      </c>
      <c r="K358" s="10">
        <f t="shared" si="27"/>
        <v>313</v>
      </c>
      <c r="L358" s="10">
        <f ca="1" t="shared" si="28"/>
        <v>0.12903377570273733</v>
      </c>
    </row>
    <row r="359" spans="1:12" ht="12.75">
      <c r="A359" s="6" t="s">
        <v>31</v>
      </c>
      <c r="B359" s="6">
        <v>12</v>
      </c>
      <c r="C359" s="6">
        <v>23</v>
      </c>
      <c r="D359" s="6">
        <v>358</v>
      </c>
      <c r="E359" s="29">
        <v>162</v>
      </c>
      <c r="F359" s="7">
        <f t="shared" si="25"/>
        <v>198</v>
      </c>
      <c r="G359" s="31">
        <f t="shared" si="26"/>
        <v>144.27869415408037</v>
      </c>
      <c r="H359" s="32">
        <f t="shared" si="29"/>
        <v>182.9854614744002</v>
      </c>
      <c r="K359" s="10">
        <f t="shared" si="27"/>
        <v>198</v>
      </c>
      <c r="L359" s="10">
        <f ca="1" t="shared" si="28"/>
        <v>0.4520381765833008</v>
      </c>
    </row>
    <row r="360" spans="1:12" ht="12.75">
      <c r="A360" s="6" t="s">
        <v>31</v>
      </c>
      <c r="B360" s="6">
        <v>12</v>
      </c>
      <c r="C360" s="6">
        <v>24</v>
      </c>
      <c r="D360" s="6">
        <v>359</v>
      </c>
      <c r="E360" s="29">
        <v>95</v>
      </c>
      <c r="F360" s="7">
        <f t="shared" si="25"/>
        <v>118</v>
      </c>
      <c r="G360" s="31">
        <f t="shared" si="26"/>
        <v>144.05263475439207</v>
      </c>
      <c r="H360" s="32">
        <f t="shared" si="29"/>
        <v>182.9824958344832</v>
      </c>
      <c r="K360" s="10">
        <f t="shared" si="27"/>
        <v>118</v>
      </c>
      <c r="L360" s="10">
        <f ca="1" t="shared" si="28"/>
        <v>0.678259224597241</v>
      </c>
    </row>
    <row r="361" spans="1:12" ht="12.75">
      <c r="A361" s="6" t="s">
        <v>31</v>
      </c>
      <c r="B361" s="6">
        <v>12</v>
      </c>
      <c r="C361" s="6">
        <v>25</v>
      </c>
      <c r="D361" s="6">
        <v>360</v>
      </c>
      <c r="E361" s="29">
        <v>84</v>
      </c>
      <c r="F361" s="7">
        <f t="shared" si="25"/>
        <v>217</v>
      </c>
      <c r="G361" s="31">
        <f t="shared" si="26"/>
        <v>143.82657535470378</v>
      </c>
      <c r="H361" s="32">
        <f t="shared" si="29"/>
        <v>182.9795301945662</v>
      </c>
      <c r="K361" s="10">
        <f t="shared" si="27"/>
        <v>217</v>
      </c>
      <c r="L361" s="10">
        <f ca="1" t="shared" si="28"/>
        <v>0.3951717695035768</v>
      </c>
    </row>
    <row r="362" spans="1:12" ht="12.75">
      <c r="A362" s="6" t="s">
        <v>31</v>
      </c>
      <c r="B362" s="6">
        <v>12</v>
      </c>
      <c r="C362" s="6">
        <v>26</v>
      </c>
      <c r="D362" s="6">
        <v>361</v>
      </c>
      <c r="E362" s="29">
        <v>173</v>
      </c>
      <c r="F362" s="7">
        <f t="shared" si="25"/>
        <v>299</v>
      </c>
      <c r="G362" s="31">
        <f t="shared" si="26"/>
        <v>143.60051595501548</v>
      </c>
      <c r="H362" s="32">
        <f t="shared" si="29"/>
        <v>182.9765645546492</v>
      </c>
      <c r="K362" s="10">
        <f t="shared" si="27"/>
        <v>299</v>
      </c>
      <c r="L362" s="10">
        <f ca="1" t="shared" si="28"/>
        <v>0.19327529462771054</v>
      </c>
    </row>
    <row r="363" spans="1:12" ht="12.75">
      <c r="A363" s="6" t="s">
        <v>31</v>
      </c>
      <c r="B363" s="6">
        <v>12</v>
      </c>
      <c r="C363" s="6">
        <v>27</v>
      </c>
      <c r="D363" s="6">
        <v>362</v>
      </c>
      <c r="E363" s="29">
        <v>78</v>
      </c>
      <c r="F363" s="7">
        <f t="shared" si="25"/>
        <v>235</v>
      </c>
      <c r="G363" s="31">
        <f t="shared" si="26"/>
        <v>143.37445655532719</v>
      </c>
      <c r="H363" s="32">
        <f t="shared" si="29"/>
        <v>182.97359891473218</v>
      </c>
      <c r="K363" s="10">
        <f t="shared" si="27"/>
        <v>235</v>
      </c>
      <c r="L363" s="10">
        <f ca="1" t="shared" si="28"/>
        <v>0.3679955387451628</v>
      </c>
    </row>
    <row r="364" spans="1:12" ht="12.75">
      <c r="A364" s="6" t="s">
        <v>31</v>
      </c>
      <c r="B364" s="6">
        <v>12</v>
      </c>
      <c r="C364" s="6">
        <v>28</v>
      </c>
      <c r="D364" s="6">
        <v>363</v>
      </c>
      <c r="E364" s="29">
        <v>123</v>
      </c>
      <c r="F364" s="7">
        <f t="shared" si="25"/>
        <v>267</v>
      </c>
      <c r="G364" s="31">
        <f t="shared" si="26"/>
        <v>143.1483971556389</v>
      </c>
      <c r="H364" s="32">
        <f t="shared" si="29"/>
        <v>182.97063327481519</v>
      </c>
      <c r="K364" s="10">
        <f t="shared" si="27"/>
        <v>267</v>
      </c>
      <c r="L364" s="10">
        <f ca="1" t="shared" si="28"/>
        <v>0.2955130162436035</v>
      </c>
    </row>
    <row r="365" spans="1:12" ht="12.75">
      <c r="A365" s="6" t="s">
        <v>31</v>
      </c>
      <c r="B365" s="6">
        <v>12</v>
      </c>
      <c r="C365" s="6">
        <v>29</v>
      </c>
      <c r="D365" s="6">
        <v>364</v>
      </c>
      <c r="E365" s="29">
        <v>16</v>
      </c>
      <c r="F365" s="7">
        <f t="shared" si="25"/>
        <v>201</v>
      </c>
      <c r="G365" s="31">
        <f t="shared" si="26"/>
        <v>142.9223377559506</v>
      </c>
      <c r="H365" s="32">
        <f t="shared" si="29"/>
        <v>182.9676676348982</v>
      </c>
      <c r="K365" s="10">
        <f t="shared" si="27"/>
        <v>201</v>
      </c>
      <c r="L365" s="10">
        <f ca="1" t="shared" si="28"/>
        <v>0.44465952842983825</v>
      </c>
    </row>
    <row r="366" spans="1:12" ht="12.75">
      <c r="A366" s="6" t="s">
        <v>31</v>
      </c>
      <c r="B366" s="6">
        <v>12</v>
      </c>
      <c r="C366" s="6">
        <v>30</v>
      </c>
      <c r="D366" s="6">
        <v>365</v>
      </c>
      <c r="E366" s="29">
        <v>3</v>
      </c>
      <c r="F366" s="7">
        <f t="shared" si="25"/>
        <v>291</v>
      </c>
      <c r="G366" s="31">
        <f t="shared" si="26"/>
        <v>142.6962783562623</v>
      </c>
      <c r="H366" s="32">
        <f t="shared" si="29"/>
        <v>182.9647019949812</v>
      </c>
      <c r="K366" s="10">
        <f t="shared" si="27"/>
        <v>291</v>
      </c>
      <c r="L366" s="10">
        <f ca="1" t="shared" si="28"/>
        <v>0.21255570944140345</v>
      </c>
    </row>
    <row r="367" spans="1:12" ht="12.75">
      <c r="A367" s="6" t="s">
        <v>31</v>
      </c>
      <c r="B367" s="6">
        <v>12</v>
      </c>
      <c r="C367" s="6">
        <v>31</v>
      </c>
      <c r="D367" s="6">
        <v>366</v>
      </c>
      <c r="E367" s="29">
        <v>100</v>
      </c>
      <c r="F367" s="7">
        <f t="shared" si="25"/>
        <v>149</v>
      </c>
      <c r="G367" s="31">
        <f t="shared" si="26"/>
        <v>142.470218956574</v>
      </c>
      <c r="H367" s="32">
        <f t="shared" si="29"/>
        <v>182.96173635506418</v>
      </c>
      <c r="K367" s="10">
        <f t="shared" si="27"/>
        <v>149</v>
      </c>
      <c r="L367" s="10">
        <f ca="1" t="shared" si="28"/>
        <v>0.6049130613137095</v>
      </c>
    </row>
  </sheetData>
  <sheetProtection sheet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