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0" yWindow="65116" windowWidth="15300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<sst xmlns="http://schemas.openxmlformats.org/spreadsheetml/2006/main" count="172" uniqueCount="153">
  <si>
    <t>&lt;-done for you</t>
  </si>
  <si>
    <t>&lt;-(22.5-40)/-6.88</t>
  </si>
  <si>
    <t>constant</t>
  </si>
  <si>
    <t>SUMMARY OUTPUT</t>
  </si>
  <si>
    <t>Regression Statistics</t>
  </si>
  <si>
    <t>Multiple R</t>
  </si>
  <si>
    <t>R Square</t>
  </si>
  <si>
    <t>Adjusted R Square</t>
  </si>
  <si>
    <t>Standard Error</t>
  </si>
  <si>
    <t>ANOVA</t>
  </si>
  <si>
    <t>Regression</t>
  </si>
  <si>
    <t>Residual</t>
  </si>
  <si>
    <t>Total</t>
  </si>
  <si>
    <t>Intercept</t>
  </si>
  <si>
    <t>SS</t>
  </si>
  <si>
    <t>MS</t>
  </si>
  <si>
    <t>F</t>
  </si>
  <si>
    <t>Significance F</t>
  </si>
  <si>
    <t>Coefficients</t>
  </si>
  <si>
    <t>Lower 95%</t>
  </si>
  <si>
    <t>Upper 95%</t>
  </si>
  <si>
    <t>Lower 95.0%</t>
  </si>
  <si>
    <t>Upper 95.0%</t>
  </si>
  <si>
    <t>(Cf. larger, more realistic margin of error above)</t>
  </si>
  <si>
    <t>that reflects s is only an estimate, based on 7 df</t>
  </si>
  <si>
    <t xml:space="preserve">Have a look (via INDEX in HELP) for Excel's </t>
  </si>
  <si>
    <t>definition and example of a Confidence Interval</t>
  </si>
  <si>
    <t>"For example if you order a product through</t>
  </si>
  <si>
    <t>the mail, you can determine, with a particular</t>
  </si>
  <si>
    <t xml:space="preserve"> level of confidence, the earliest and the</t>
  </si>
  <si>
    <t>Excels' worked example has xbar = 30 min</t>
  </si>
  <si>
    <r>
      <t xml:space="preserve">How come he KNOWS population </t>
    </r>
    <r>
      <rPr>
        <sz val="9"/>
        <rFont val="Symbol"/>
        <family val="0"/>
      </rPr>
      <t>s</t>
    </r>
    <r>
      <rPr>
        <sz val="9"/>
        <rFont val="Helv"/>
        <family val="0"/>
      </rPr>
      <t xml:space="preserve"> is 2.5, </t>
    </r>
  </si>
  <si>
    <r>
      <t xml:space="preserve">but he is trying to estimate population </t>
    </r>
    <r>
      <rPr>
        <sz val="9"/>
        <rFont val="Symbol"/>
        <family val="0"/>
      </rPr>
      <t>m</t>
    </r>
    <r>
      <rPr>
        <sz val="9"/>
        <rFont val="Helv"/>
        <family val="0"/>
      </rPr>
      <t xml:space="preserve"> ?</t>
    </r>
  </si>
  <si>
    <t>Actually, with this large an n, he can use</t>
  </si>
  <si>
    <r>
      <t xml:space="preserve">the sd in the sample (s) to estimate </t>
    </r>
    <r>
      <rPr>
        <sz val="9"/>
        <rFont val="Symbol"/>
        <family val="0"/>
      </rPr>
      <t>s</t>
    </r>
  </si>
  <si>
    <t xml:space="preserve">And,  with n=50, t* = 2.01 is close to z=1.96 !! </t>
  </si>
  <si>
    <t>so I cant complain about t vs z. But I</t>
  </si>
  <si>
    <r>
      <t xml:space="preserve">can't  see how he can produce </t>
    </r>
    <r>
      <rPr>
        <sz val="9"/>
        <rFont val="Symbol"/>
        <family val="0"/>
      </rPr>
      <t>s</t>
    </r>
    <r>
      <rPr>
        <sz val="9"/>
        <rFont val="Helv"/>
        <family val="0"/>
      </rPr>
      <t xml:space="preserve"> out of a hat.</t>
    </r>
  </si>
  <si>
    <t>Can use the TTEST function</t>
  </si>
  <si>
    <t>array of constants</t>
  </si>
  <si>
    <t>x</t>
  </si>
  <si>
    <t>Syntax of TTEST is</t>
  </si>
  <si>
    <t>TTEST(array1, array2, # tails, type)</t>
  </si>
  <si>
    <t>It is set up for 2-sample situations…</t>
  </si>
  <si>
    <t>[ paired ("type"=1) or independent ]</t>
  </si>
  <si>
    <t>Test of hypothesis concerning m</t>
  </si>
  <si>
    <t xml:space="preserve">TTEST is better at calculating extreme P-values! </t>
  </si>
  <si>
    <t>Try Excels's CONFIDENCE function. It asks for…</t>
  </si>
  <si>
    <r>
      <t>Come on Bill!</t>
    </r>
    <r>
      <rPr>
        <sz val="9"/>
        <rFont val="Helv"/>
        <family val="0"/>
      </rPr>
      <t xml:space="preserve"> We all know you are a VERY</t>
    </r>
  </si>
  <si>
    <r>
      <t xml:space="preserve">In fact this is a </t>
    </r>
    <r>
      <rPr>
        <sz val="9"/>
        <color indexed="16"/>
        <rFont val="Helv"/>
        <family val="0"/>
      </rPr>
      <t>MARGIN of ERROR</t>
    </r>
    <r>
      <rPr>
        <sz val="9"/>
        <rFont val="Helv"/>
        <family val="0"/>
      </rPr>
      <t>, not a CI</t>
    </r>
  </si>
  <si>
    <t xml:space="preserve">Example 7.1 (Vit C) </t>
  </si>
  <si>
    <t>mean (xbar)</t>
  </si>
  <si>
    <t>s.d. (s)</t>
  </si>
  <si>
    <t>using Excel functions…</t>
  </si>
  <si>
    <t>SEM = SD/sqrt(n)</t>
  </si>
  <si>
    <t>SEM</t>
  </si>
  <si>
    <t>t*</t>
  </si>
  <si>
    <t>NB. "t-Inverse" function TINV(alpha,df)</t>
  </si>
  <si>
    <t xml:space="preserve">uses probability alpha in 2 tails </t>
  </si>
  <si>
    <t>alpha</t>
  </si>
  <si>
    <t>lower</t>
  </si>
  <si>
    <t>upper</t>
  </si>
  <si>
    <t>Margin of Error</t>
  </si>
  <si>
    <r>
      <t xml:space="preserve">95% limits for </t>
    </r>
    <r>
      <rPr>
        <b/>
        <sz val="9"/>
        <rFont val="Symbol"/>
        <family val="0"/>
      </rPr>
      <t>m</t>
    </r>
  </si>
  <si>
    <r>
      <t xml:space="preserve">t* </t>
    </r>
    <r>
      <rPr>
        <sz val="9"/>
        <rFont val="Symbol"/>
        <family val="0"/>
      </rPr>
      <t>¥</t>
    </r>
    <r>
      <rPr>
        <sz val="9"/>
        <rFont val="Geneva"/>
        <family val="0"/>
      </rPr>
      <t xml:space="preserve">  SEM</t>
    </r>
  </si>
  <si>
    <t>Step by step…</t>
  </si>
  <si>
    <t>-----------------</t>
  </si>
  <si>
    <t>n=8 data points</t>
  </si>
  <si>
    <t xml:space="preserve">Example 7.2 (Vit C) </t>
  </si>
  <si>
    <t>same 8 data points</t>
  </si>
  <si>
    <t>test statistic</t>
  </si>
  <si>
    <t>t</t>
  </si>
  <si>
    <t>m</t>
  </si>
  <si>
    <t>P-value</t>
  </si>
  <si>
    <t>P</t>
  </si>
  <si>
    <t>P-value (2-tailed)</t>
  </si>
  <si>
    <t>P is 'off the scale'</t>
  </si>
  <si>
    <t>P(2-sided)</t>
  </si>
  <si>
    <t>Observed t ratio is -6.88</t>
  </si>
  <si>
    <t>So P &lt; 0.0005 but P &gt; 0.0001</t>
  </si>
  <si>
    <t>(book must have used other</t>
  </si>
  <si>
    <t>software to get 0.0002)</t>
  </si>
  <si>
    <t>| t |</t>
  </si>
  <si>
    <r>
      <t xml:space="preserve">CI for </t>
    </r>
    <r>
      <rPr>
        <b/>
        <sz val="9"/>
        <color indexed="10"/>
        <rFont val="Symbol"/>
        <family val="0"/>
      </rPr>
      <t xml:space="preserve">m </t>
    </r>
    <r>
      <rPr>
        <b/>
        <sz val="9"/>
        <color indexed="10"/>
        <rFont val="Helv"/>
        <family val="0"/>
      </rPr>
      <t>, based on n data points</t>
    </r>
  </si>
  <si>
    <r>
      <t xml:space="preserve">Test of H: </t>
    </r>
    <r>
      <rPr>
        <b/>
        <sz val="9"/>
        <color indexed="10"/>
        <rFont val="Symbol"/>
        <family val="0"/>
      </rPr>
      <t>m</t>
    </r>
    <r>
      <rPr>
        <b/>
        <sz val="9"/>
        <color indexed="10"/>
        <rFont val="Helv"/>
        <family val="0"/>
      </rPr>
      <t xml:space="preserve"> = 40  vs. </t>
    </r>
    <r>
      <rPr>
        <b/>
        <sz val="9"/>
        <color indexed="10"/>
        <rFont val="Symbol"/>
        <family val="0"/>
      </rPr>
      <t>m</t>
    </r>
    <r>
      <rPr>
        <b/>
        <sz val="9"/>
        <color indexed="10"/>
        <rFont val="Helv"/>
        <family val="0"/>
      </rPr>
      <t xml:space="preserve"> ≠ 40</t>
    </r>
  </si>
  <si>
    <t>All at once, rather than step by step</t>
  </si>
  <si>
    <t>alpha (ok... 0.05)</t>
  </si>
  <si>
    <t>In our simple model, the fitted mean is just ybar, and so the RMSE is the same as the regular s.</t>
  </si>
  <si>
    <t>RMSE( = sample sd, s,  in this simple example) = 7.19</t>
  </si>
  <si>
    <r>
      <t xml:space="preserve">Note also the estimate of the SD ( </t>
    </r>
    <r>
      <rPr>
        <b/>
        <sz val="9"/>
        <color indexed="12"/>
        <rFont val="Symbol"/>
        <family val="0"/>
      </rPr>
      <t xml:space="preserve">s </t>
    </r>
    <r>
      <rPr>
        <b/>
        <sz val="9"/>
        <color indexed="12"/>
        <rFont val="Helv"/>
        <family val="0"/>
      </rPr>
      <t>) ...</t>
    </r>
  </si>
  <si>
    <t xml:space="preserve">Unfortunately, in Excel, it is simply called "Standard Error" </t>
  </si>
  <si>
    <t>In SAS it is more aptly called Root Mean Squared Error (RMSE), making it clear it is indeed a SD</t>
  </si>
  <si>
    <r>
      <t xml:space="preserve">It is obtained by calculating the deviation of each y from the fittted mean (or </t>
    </r>
    <r>
      <rPr>
        <u val="single"/>
        <sz val="9"/>
        <color indexed="12"/>
        <rFont val="Helv"/>
        <family val="0"/>
      </rPr>
      <t>line</t>
    </r>
    <r>
      <rPr>
        <sz val="9"/>
        <color indexed="12"/>
        <rFont val="Helv"/>
        <family val="0"/>
      </rPr>
      <t xml:space="preserve"> in regular regression),</t>
    </r>
  </si>
  <si>
    <t>squaring each one, summing them, dividing by the degrees of freedom, and taking the sqrt</t>
  </si>
  <si>
    <t>Read downwards first ...</t>
  </si>
  <si>
    <r>
      <t>Remember our model…</t>
    </r>
    <r>
      <rPr>
        <sz val="9"/>
        <rFont val="Helv"/>
        <family val="0"/>
      </rPr>
      <t xml:space="preserve">   </t>
    </r>
    <r>
      <rPr>
        <sz val="9"/>
        <rFont val="Symbol"/>
        <family val="0"/>
      </rPr>
      <t xml:space="preserve">m </t>
    </r>
    <r>
      <rPr>
        <sz val="9"/>
        <rFont val="Helv"/>
        <family val="0"/>
      </rPr>
      <t xml:space="preserve"> is the coefficient applied to a "constant" x = 1 to produce the 'center' of the y's. </t>
    </r>
  </si>
  <si>
    <r>
      <t xml:space="preserve">The t-statistic of + 8.850 (and associated P-value) are for testing the 22.5 against  </t>
    </r>
    <r>
      <rPr>
        <sz val="9"/>
        <rFont val="Symbol"/>
        <family val="0"/>
      </rPr>
      <t>m</t>
    </r>
    <r>
      <rPr>
        <sz val="9"/>
        <rFont val="Helv"/>
        <family val="0"/>
      </rPr>
      <t xml:space="preserve">  = 0, NOT against </t>
    </r>
    <r>
      <rPr>
        <sz val="9"/>
        <rFont val="Symbol"/>
        <family val="0"/>
      </rPr>
      <t>m</t>
    </r>
    <r>
      <rPr>
        <sz val="9"/>
        <rFont val="Helv"/>
        <family val="0"/>
      </rPr>
      <t xml:space="preserve"> = 40.</t>
    </r>
  </si>
  <si>
    <t>I do not understand why Excel returns two identical sets of CI's for the estimated coefficients</t>
  </si>
  <si>
    <t xml:space="preserve">Remember also that the mean itself is the Least Squares estimator. </t>
  </si>
  <si>
    <t>average squared distance of the 8 values from 22.5</t>
  </si>
  <si>
    <r>
      <t xml:space="preserve">Our "best" (in "Least squares" sense) estimate of  </t>
    </r>
    <r>
      <rPr>
        <sz val="9"/>
        <rFont val="Symbol"/>
        <family val="0"/>
      </rPr>
      <t>m</t>
    </r>
    <r>
      <rPr>
        <sz val="9"/>
        <rFont val="Helv"/>
        <family val="0"/>
      </rPr>
      <t xml:space="preserve">  is 22.5 times the "constant" 1.</t>
    </r>
  </si>
  <si>
    <t>In other words, the average squared distance of the 8 values from any other 'centre' is larger than the</t>
  </si>
  <si>
    <r>
      <t xml:space="preserve">Can also use a </t>
    </r>
    <r>
      <rPr>
        <b/>
        <sz val="12"/>
        <rFont val="Helv"/>
        <family val="0"/>
      </rPr>
      <t>Regression</t>
    </r>
    <r>
      <rPr>
        <sz val="12"/>
        <rFont val="Helv"/>
        <family val="0"/>
      </rPr>
      <t xml:space="preserve"> approach [Data Analysis Toolpak (under Tools Menu)]</t>
    </r>
  </si>
  <si>
    <t>[ I have switched to calling the observations y; we usually put x on right hand side]</t>
  </si>
  <si>
    <t>[ That is why I in my notes use 'y' rather than x  for responses; ultimately we relate y's to x's  ]</t>
  </si>
  <si>
    <r>
      <t xml:space="preserve">x = </t>
    </r>
    <r>
      <rPr>
        <sz val="9"/>
        <rFont val="Symbol"/>
        <family val="0"/>
      </rPr>
      <t>m</t>
    </r>
    <r>
      <rPr>
        <sz val="9"/>
        <rFont val="Helv"/>
        <family val="0"/>
      </rPr>
      <t xml:space="preserve"> + </t>
    </r>
    <r>
      <rPr>
        <sz val="9"/>
        <rFont val="Symbol"/>
        <family val="0"/>
      </rPr>
      <t xml:space="preserve">e </t>
    </r>
    <r>
      <rPr>
        <sz val="9"/>
        <rFont val="Helv"/>
        <family val="0"/>
      </rPr>
      <t xml:space="preserve">,    where e is a random deviation of an observation from </t>
    </r>
    <r>
      <rPr>
        <sz val="9"/>
        <rFont val="Symbol"/>
        <family val="0"/>
      </rPr>
      <t>m</t>
    </r>
    <r>
      <rPr>
        <sz val="9"/>
        <rFont val="Helv"/>
        <family val="0"/>
      </rPr>
      <t xml:space="preserve"> (with sd </t>
    </r>
    <r>
      <rPr>
        <sz val="9"/>
        <rFont val="Symbol"/>
        <family val="0"/>
      </rPr>
      <t>s</t>
    </r>
    <r>
      <rPr>
        <sz val="9"/>
        <rFont val="Helv"/>
        <family val="0"/>
      </rPr>
      <t>)</t>
    </r>
  </si>
  <si>
    <r>
      <t xml:space="preserve">x = </t>
    </r>
    <r>
      <rPr>
        <sz val="9"/>
        <rFont val="Symbol"/>
        <family val="0"/>
      </rPr>
      <t>m</t>
    </r>
    <r>
      <rPr>
        <sz val="9"/>
        <rFont val="Helv"/>
        <family val="0"/>
      </rPr>
      <t xml:space="preserve"> . 1 + </t>
    </r>
    <r>
      <rPr>
        <sz val="9"/>
        <rFont val="Symbol"/>
        <family val="0"/>
      </rPr>
      <t xml:space="preserve">e  </t>
    </r>
    <r>
      <rPr>
        <sz val="9"/>
        <rFont val="Helv"/>
        <family val="0"/>
      </rPr>
      <t xml:space="preserve">,    where "1" is a constant and  </t>
    </r>
    <r>
      <rPr>
        <sz val="9"/>
        <rFont val="Symbol"/>
        <family val="0"/>
      </rPr>
      <t>m</t>
    </r>
    <r>
      <rPr>
        <sz val="9"/>
        <rFont val="Helv"/>
        <family val="0"/>
      </rPr>
      <t xml:space="preserve">  is the parameter to be estimated</t>
    </r>
  </si>
  <si>
    <t xml:space="preserve">In Excel, you have to be clever…tell it that your predictor("x") is column of 1's and  </t>
  </si>
  <si>
    <t>In other packages, such as SPSS, it is called "Standard Error of Estimate"</t>
  </si>
  <si>
    <r>
      <t xml:space="preserve">Popln. SD </t>
    </r>
    <r>
      <rPr>
        <sz val="9"/>
        <color indexed="14"/>
        <rFont val="Geneva"/>
        <family val="0"/>
      </rPr>
      <t>(ASSUMED TO BE KNOWN!)</t>
    </r>
  </si>
  <si>
    <t>Sample size (ok… 8)</t>
  </si>
  <si>
    <t>CONFIDENT guy and that YOU know the population</t>
  </si>
  <si>
    <r>
      <t>SD (</t>
    </r>
    <r>
      <rPr>
        <sz val="9"/>
        <rFont val="Symbol"/>
        <family val="0"/>
      </rPr>
      <t>s</t>
    </r>
    <r>
      <rPr>
        <sz val="9"/>
        <rFont val="Helv"/>
        <family val="0"/>
      </rPr>
      <t xml:space="preserve">) even before you know the population mean </t>
    </r>
    <r>
      <rPr>
        <sz val="9"/>
        <rFont val="Symbol"/>
        <family val="0"/>
      </rPr>
      <t>m</t>
    </r>
  </si>
  <si>
    <r>
      <t xml:space="preserve">(remember we mere mortals are trying to </t>
    </r>
    <r>
      <rPr>
        <b/>
        <sz val="9"/>
        <rFont val="Helv"/>
        <family val="0"/>
      </rPr>
      <t>estimate</t>
    </r>
    <r>
      <rPr>
        <sz val="9"/>
        <rFont val="Helv"/>
        <family val="0"/>
      </rPr>
      <t xml:space="preserve"> </t>
    </r>
    <r>
      <rPr>
        <sz val="9"/>
        <rFont val="Symbol"/>
        <family val="0"/>
      </rPr>
      <t>m</t>
    </r>
    <r>
      <rPr>
        <sz val="9"/>
        <rFont val="Helv"/>
        <family val="0"/>
      </rPr>
      <t xml:space="preserve"> !)</t>
    </r>
  </si>
  <si>
    <t>But ok, let us put in our SD estimate, s = 7.19</t>
  </si>
  <si>
    <t>We ask for CONFIDENCE(0.05,7.19,8) getting</t>
  </si>
  <si>
    <t>and it is based on z=1.96 rather than t* = 2.365</t>
  </si>
  <si>
    <t xml:space="preserve">Think of it as </t>
  </si>
  <si>
    <t>y</t>
  </si>
  <si>
    <r>
      <t xml:space="preserve">Can think of </t>
    </r>
    <r>
      <rPr>
        <sz val="9"/>
        <rFont val="Symbol"/>
        <family val="0"/>
      </rPr>
      <t>m</t>
    </r>
    <r>
      <rPr>
        <sz val="9"/>
        <rFont val="Helv"/>
        <family val="0"/>
      </rPr>
      <t xml:space="preserve"> as the sole parameter in the regression model for the observations</t>
    </r>
  </si>
  <si>
    <r>
      <t xml:space="preserve">SAS INSIGHT and SAS PROC REG can fit </t>
    </r>
    <r>
      <rPr>
        <sz val="9"/>
        <rFont val="Symbol"/>
        <family val="0"/>
      </rPr>
      <t>m</t>
    </r>
    <r>
      <rPr>
        <sz val="9"/>
        <rFont val="Helv"/>
        <family val="0"/>
      </rPr>
      <t xml:space="preserve"> I you specify   </t>
    </r>
    <r>
      <rPr>
        <b/>
        <sz val="9"/>
        <color indexed="10"/>
        <rFont val="Helv"/>
        <family val="0"/>
      </rPr>
      <t>MODEL x = ;</t>
    </r>
  </si>
  <si>
    <t>(i.e., omit any predictor variables)</t>
  </si>
  <si>
    <t xml:space="preserve">that you do not want a separate "intercept" i.e., ask that the intercept be set to zero. </t>
  </si>
  <si>
    <t>You have to get the CI yourself, but it isn't difficult</t>
  </si>
  <si>
    <t xml:space="preserve">Want t* [95%, 2 sided, 7 df] </t>
  </si>
  <si>
    <t>Excel can't calculate it</t>
  </si>
  <si>
    <t>Look at some critical values</t>
  </si>
  <si>
    <r>
      <t xml:space="preserve">latest the product will arrive"      </t>
    </r>
    <r>
      <rPr>
        <sz val="9"/>
        <color indexed="16"/>
        <rFont val="Geneva"/>
        <family val="0"/>
      </rPr>
      <t>???</t>
    </r>
  </si>
  <si>
    <t>average commute in sample of n=50 commuters,</t>
  </si>
  <si>
    <t>a few comments…</t>
  </si>
  <si>
    <r>
      <t xml:space="preserve">"with a </t>
    </r>
    <r>
      <rPr>
        <sz val="9"/>
        <color indexed="16"/>
        <rFont val="Helv"/>
        <family val="0"/>
      </rPr>
      <t>population sd</t>
    </r>
    <r>
      <rPr>
        <sz val="9"/>
        <rFont val="Helv"/>
        <family val="0"/>
      </rPr>
      <t xml:space="preserve"> of 2.5 min"</t>
    </r>
  </si>
  <si>
    <r>
      <t>SD=</t>
    </r>
    <r>
      <rPr>
        <sz val="9"/>
        <color indexed="16"/>
        <rFont val="Helv"/>
        <family val="0"/>
      </rPr>
      <t>2.5</t>
    </r>
    <r>
      <rPr>
        <sz val="9"/>
        <rFont val="Helv"/>
        <family val="0"/>
      </rPr>
      <t xml:space="preserve">!! -- Must be Bill's private highway </t>
    </r>
  </si>
  <si>
    <t>It can test a single sample if you specify type=1 (paired)</t>
  </si>
  <si>
    <t>and put the m being tested as a separate (but paired)</t>
  </si>
  <si>
    <t>Maybe Bill thinks he is god,</t>
  </si>
  <si>
    <r>
      <t xml:space="preserve">and </t>
    </r>
    <r>
      <rPr>
        <b/>
        <sz val="9"/>
        <rFont val="Helv"/>
        <family val="0"/>
      </rPr>
      <t>knows</t>
    </r>
    <r>
      <rPr>
        <sz val="9"/>
        <rFont val="Helv"/>
        <family val="0"/>
      </rPr>
      <t xml:space="preserve"> the value of </t>
    </r>
    <r>
      <rPr>
        <sz val="9"/>
        <rFont val="Symbol"/>
        <family val="0"/>
      </rPr>
      <t>s</t>
    </r>
    <r>
      <rPr>
        <sz val="9"/>
        <rFont val="Helv"/>
        <family val="0"/>
      </rPr>
      <t>.</t>
    </r>
  </si>
  <si>
    <t>*</t>
  </si>
  <si>
    <t>[you might have to Add-In the package 1st .. See same Tools menu)</t>
  </si>
  <si>
    <t>t-Test: Paired Two Sample for Means</t>
  </si>
  <si>
    <t>Mean</t>
  </si>
  <si>
    <t>Variance</t>
  </si>
  <si>
    <t>Observations</t>
  </si>
  <si>
    <t>Pearson Correlation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</si>
  <si>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</si>
  <si>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</si>
  <si>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</si>
  <si>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</si>
  <si>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</si>
  <si>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</si>
  <si>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</si>
  <si>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Can also use the t-Test: Paired Two Sample for Means [Data Analysis Toolpak (under Tools Menu)]</t>
  </si>
  <si>
    <t>NB</t>
  </si>
  <si>
    <t>ybar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</si>
</sst>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2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name val="Symbol"/>
      <family val="0"/>
    </font>
    <font>
      <sz val="9"/>
      <name val="Helv"/>
      <family val="0"/>
    </font>
    <font>
      <b/>
      <sz val="9"/>
      <name val="Helv"/>
      <family val="0"/>
    </font>
    <font>
      <sz val="9"/>
      <name val="Symbol"/>
      <family val="0"/>
    </font>
    <font>
      <b/>
      <sz val="9"/>
      <color indexed="10"/>
      <name val="Helv"/>
      <family val="0"/>
    </font>
    <font>
      <b/>
      <sz val="9"/>
      <color indexed="10"/>
      <name val="Symbol"/>
      <family val="0"/>
    </font>
    <font>
      <b/>
      <sz val="9"/>
      <color indexed="12"/>
      <name val="Helv"/>
      <family val="0"/>
    </font>
    <font>
      <sz val="9"/>
      <color indexed="12"/>
      <name val="Helv"/>
      <family val="0"/>
    </font>
    <font>
      <sz val="9"/>
      <color indexed="14"/>
      <name val="Geneva"/>
      <family val="0"/>
    </font>
    <font>
      <sz val="9"/>
      <color indexed="14"/>
      <name val="Helv"/>
      <family val="0"/>
    </font>
    <font>
      <sz val="9"/>
      <color indexed="16"/>
      <name val="Helv"/>
      <family val="0"/>
    </font>
    <font>
      <sz val="9"/>
      <color indexed="16"/>
      <name val="Geneva"/>
      <family val="0"/>
    </font>
    <font>
      <i/>
      <sz val="9"/>
      <name val="Helv"/>
      <family val="0"/>
    </font>
    <font>
      <sz val="9"/>
      <color indexed="8"/>
      <name val="Helv"/>
      <family val="0"/>
    </font>
    <font>
      <b/>
      <i/>
      <sz val="9"/>
      <color indexed="10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sz val="9"/>
      <color indexed="12"/>
      <name val="Geneva"/>
      <family val="0"/>
    </font>
    <font>
      <i/>
      <sz val="9"/>
      <color indexed="12"/>
      <name val="Geneva"/>
      <family val="0"/>
    </font>
    <font>
      <b/>
      <sz val="9"/>
      <color indexed="12"/>
      <name val="Geneva"/>
      <family val="0"/>
    </font>
    <font>
      <b/>
      <sz val="9"/>
      <color indexed="12"/>
      <name val="Symbol"/>
      <family val="0"/>
    </font>
    <font>
      <u val="single"/>
      <sz val="9"/>
      <color indexed="12"/>
      <name val="Helv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/>
    </xf>
    <xf numFmtId="164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164" fontId="5" fillId="0" borderId="4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0" fontId="13" fillId="0" borderId="0" xfId="0" applyFont="1" applyAlignment="1">
      <alignment/>
    </xf>
    <xf numFmtId="165" fontId="14" fillId="0" borderId="0" xfId="0" applyNumberFormat="1" applyFont="1" applyAlignment="1">
      <alignment/>
    </xf>
    <xf numFmtId="0" fontId="0" fillId="0" borderId="5" xfId="0" applyBorder="1" applyAlignment="1">
      <alignment horizontal="left"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6" fillId="0" borderId="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166" fontId="2" fillId="0" borderId="6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166" fontId="0" fillId="0" borderId="5" xfId="0" applyNumberForma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centerContinuous"/>
    </xf>
    <xf numFmtId="0" fontId="16" fillId="0" borderId="6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6" fillId="0" borderId="6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164" fontId="8" fillId="0" borderId="5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7" xfId="0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2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2" fontId="5" fillId="0" borderId="0" xfId="0" applyNumberFormat="1" applyFont="1" applyFill="1" applyBorder="1" applyAlignment="1">
      <alignment wrapText="1"/>
    </xf>
    <xf numFmtId="2" fontId="11" fillId="0" borderId="0" xfId="0" applyNumberFormat="1" applyFont="1" applyFill="1" applyBorder="1" applyAlignment="1">
      <alignment wrapText="1"/>
    </xf>
    <xf numFmtId="2" fontId="5" fillId="0" borderId="5" xfId="0" applyNumberFormat="1" applyFont="1" applyFill="1" applyBorder="1" applyAlignment="1">
      <alignment wrapText="1"/>
    </xf>
    <xf numFmtId="0" fontId="10" fillId="0" borderId="5" xfId="0" applyFont="1" applyBorder="1" applyAlignment="1">
      <alignment horizontal="left"/>
    </xf>
    <xf numFmtId="0" fontId="23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3"/>
  <sheetViews>
    <sheetView tabSelected="1" workbookViewId="0" topLeftCell="A1">
      <selection activeCell="A1" sqref="A1"/>
    </sheetView>
  </sheetViews>
  <sheetFormatPr defaultColWidth="11.00390625" defaultRowHeight="12"/>
  <cols>
    <col min="1" max="1" width="8.625" style="0" customWidth="1"/>
    <col min="2" max="2" width="8.375" style="0" customWidth="1"/>
    <col min="3" max="3" width="6.875" style="0" customWidth="1"/>
    <col min="4" max="4" width="4.875" style="0" customWidth="1"/>
    <col min="5" max="5" width="18.00390625" style="0" customWidth="1"/>
    <col min="6" max="6" width="9.125" style="0" customWidth="1"/>
    <col min="7" max="9" width="8.875" style="0" customWidth="1"/>
  </cols>
  <sheetData>
    <row r="1" spans="1:7" ht="12.75">
      <c r="A1" t="s">
        <v>94</v>
      </c>
      <c r="D1" s="63"/>
      <c r="E1" s="14" t="s">
        <v>85</v>
      </c>
      <c r="F1" s="3"/>
      <c r="G1" s="3"/>
    </row>
    <row r="2" ht="12.75">
      <c r="D2" s="63"/>
    </row>
    <row r="3" spans="1:5" ht="13.5">
      <c r="A3" s="13" t="s">
        <v>83</v>
      </c>
      <c r="D3" s="63"/>
      <c r="E3" t="s">
        <v>47</v>
      </c>
    </row>
    <row r="4" ht="12.75">
      <c r="D4" s="63"/>
    </row>
    <row r="5" spans="1:6" ht="12.75">
      <c r="A5" s="4" t="s">
        <v>50</v>
      </c>
      <c r="B5" s="3"/>
      <c r="D5" s="63"/>
      <c r="E5" s="22"/>
      <c r="F5" s="22" t="s">
        <v>86</v>
      </c>
    </row>
    <row r="6" spans="1:6" ht="12.75">
      <c r="A6" s="3"/>
      <c r="B6" s="8" t="s">
        <v>67</v>
      </c>
      <c r="D6" s="63"/>
      <c r="E6" s="22"/>
      <c r="F6" s="22"/>
    </row>
    <row r="7" spans="1:6" ht="12.75">
      <c r="A7" s="3"/>
      <c r="B7" s="3">
        <v>26</v>
      </c>
      <c r="D7" s="63"/>
      <c r="E7" s="22"/>
      <c r="F7" s="22" t="s">
        <v>109</v>
      </c>
    </row>
    <row r="8" spans="1:6" ht="12.75">
      <c r="A8" s="3"/>
      <c r="B8" s="3">
        <v>31</v>
      </c>
      <c r="D8" s="63"/>
      <c r="E8" s="22"/>
      <c r="F8" s="22"/>
    </row>
    <row r="9" spans="1:7" ht="12.75">
      <c r="A9" s="3"/>
      <c r="B9" s="3">
        <v>23</v>
      </c>
      <c r="D9" s="63"/>
      <c r="E9" s="23"/>
      <c r="F9" s="23" t="s">
        <v>110</v>
      </c>
      <c r="G9" s="3"/>
    </row>
    <row r="10" spans="1:7" ht="12.75">
      <c r="A10" s="3"/>
      <c r="B10" s="3">
        <v>22</v>
      </c>
      <c r="D10" s="63"/>
      <c r="E10" s="3"/>
      <c r="F10" s="3"/>
      <c r="G10" s="3"/>
    </row>
    <row r="11" spans="1:7" ht="12.75">
      <c r="A11" s="3"/>
      <c r="B11" s="3">
        <v>11</v>
      </c>
      <c r="D11" s="63"/>
      <c r="E11" s="27" t="s">
        <v>48</v>
      </c>
      <c r="F11" s="3"/>
      <c r="G11" s="3"/>
    </row>
    <row r="12" spans="1:7" ht="12.75">
      <c r="A12" s="3"/>
      <c r="B12" s="3">
        <v>22</v>
      </c>
      <c r="D12" s="63"/>
      <c r="E12" s="3" t="s">
        <v>111</v>
      </c>
      <c r="F12" s="3"/>
      <c r="G12" s="3"/>
    </row>
    <row r="13" spans="1:7" ht="13.5">
      <c r="A13" s="3"/>
      <c r="B13" s="3">
        <v>14</v>
      </c>
      <c r="D13" s="63"/>
      <c r="E13" s="3" t="s">
        <v>112</v>
      </c>
      <c r="F13" s="3"/>
      <c r="G13" s="3"/>
    </row>
    <row r="14" spans="1:7" ht="13.5">
      <c r="A14" s="3"/>
      <c r="B14" s="3">
        <v>31</v>
      </c>
      <c r="D14" s="63"/>
      <c r="E14" s="3" t="s">
        <v>113</v>
      </c>
      <c r="F14" s="3"/>
      <c r="G14" s="3"/>
    </row>
    <row r="15" spans="1:7" ht="12.75">
      <c r="A15" s="14" t="s">
        <v>65</v>
      </c>
      <c r="B15" s="15"/>
      <c r="D15" s="63"/>
      <c r="E15" s="3"/>
      <c r="F15" s="3"/>
      <c r="G15" s="3"/>
    </row>
    <row r="16" spans="1:7" ht="12.75">
      <c r="A16" s="14" t="s">
        <v>53</v>
      </c>
      <c r="B16" s="15"/>
      <c r="D16" s="63"/>
      <c r="E16" s="3" t="s">
        <v>114</v>
      </c>
      <c r="F16" s="3"/>
      <c r="G16" s="3"/>
    </row>
    <row r="17" spans="1:7" ht="12.75">
      <c r="A17" s="3"/>
      <c r="B17" s="3"/>
      <c r="D17" s="63"/>
      <c r="E17" s="3" t="s">
        <v>115</v>
      </c>
      <c r="F17" s="3"/>
      <c r="G17" s="3"/>
    </row>
    <row r="18" spans="1:7" ht="12.75">
      <c r="A18" s="11" t="s">
        <v>51</v>
      </c>
      <c r="B18" s="5">
        <f>AVERAGE(B7:B14)</f>
        <v>22.5</v>
      </c>
      <c r="D18" s="63"/>
      <c r="E18" s="3"/>
      <c r="F18" s="3"/>
      <c r="G18" s="3"/>
    </row>
    <row r="19" spans="1:7" ht="12.75">
      <c r="A19" s="11" t="s">
        <v>52</v>
      </c>
      <c r="B19" s="5">
        <f>STDEV(B7:B14)</f>
        <v>7.191264542087554</v>
      </c>
      <c r="D19" s="63"/>
      <c r="E19" s="3"/>
      <c r="F19" s="28">
        <f>CONFIDENCE(0.05,7.19,8)</f>
        <v>4.982316870953537</v>
      </c>
      <c r="G19" s="3"/>
    </row>
    <row r="20" spans="1:4" ht="12.75">
      <c r="A20" s="3"/>
      <c r="B20" s="3"/>
      <c r="D20" s="63"/>
    </row>
    <row r="21" spans="1:7" ht="12.75">
      <c r="A21" s="4" t="s">
        <v>54</v>
      </c>
      <c r="B21" s="3"/>
      <c r="D21" s="63"/>
      <c r="E21" s="3" t="s">
        <v>49</v>
      </c>
      <c r="F21" s="3"/>
      <c r="G21" s="3"/>
    </row>
    <row r="22" spans="1:7" ht="12.75">
      <c r="A22" s="3"/>
      <c r="B22" s="3"/>
      <c r="D22" s="63"/>
      <c r="E22" s="3" t="s">
        <v>116</v>
      </c>
      <c r="F22" s="3"/>
      <c r="G22" s="3"/>
    </row>
    <row r="23" spans="1:7" ht="12.75">
      <c r="A23" s="11" t="s">
        <v>55</v>
      </c>
      <c r="B23" s="5">
        <f>B19/SQRT(8)</f>
        <v>2.5424959615082408</v>
      </c>
      <c r="D23" s="63"/>
      <c r="E23" s="3" t="s">
        <v>24</v>
      </c>
      <c r="F23" s="3"/>
      <c r="G23" s="3"/>
    </row>
    <row r="24" spans="1:7" ht="12.75">
      <c r="A24" s="3"/>
      <c r="B24" s="3"/>
      <c r="D24" s="63"/>
      <c r="E24" s="3" t="s">
        <v>23</v>
      </c>
      <c r="F24" s="3"/>
      <c r="G24" s="3"/>
    </row>
    <row r="25" spans="1:4" ht="12.75">
      <c r="A25" s="3" t="s">
        <v>124</v>
      </c>
      <c r="B25" s="3"/>
      <c r="D25" s="63"/>
    </row>
    <row r="26" spans="1:5" ht="12.75">
      <c r="A26" s="3"/>
      <c r="B26" s="3"/>
      <c r="D26" s="63"/>
      <c r="E26" t="s">
        <v>25</v>
      </c>
    </row>
    <row r="27" spans="1:5" ht="12.75">
      <c r="A27" s="3" t="s">
        <v>57</v>
      </c>
      <c r="B27" s="3"/>
      <c r="D27" s="63"/>
      <c r="E27" t="s">
        <v>26</v>
      </c>
    </row>
    <row r="28" spans="1:4" ht="12.75">
      <c r="A28" s="3" t="s">
        <v>58</v>
      </c>
      <c r="B28" s="3"/>
      <c r="D28" s="63"/>
    </row>
    <row r="29" spans="1:5" ht="12.75">
      <c r="A29" s="3"/>
      <c r="B29" s="3"/>
      <c r="D29" s="63"/>
      <c r="E29" t="s">
        <v>27</v>
      </c>
    </row>
    <row r="30" spans="1:5" ht="12.75">
      <c r="A30" s="11" t="s">
        <v>59</v>
      </c>
      <c r="B30" s="3">
        <v>0.05</v>
      </c>
      <c r="D30" s="63"/>
      <c r="E30" t="s">
        <v>28</v>
      </c>
    </row>
    <row r="31" spans="1:5" ht="12.75">
      <c r="A31" s="11" t="s">
        <v>56</v>
      </c>
      <c r="B31" s="6">
        <f>TINV(B30,7)</f>
        <v>2.3646225599804893</v>
      </c>
      <c r="D31" s="63"/>
      <c r="E31" t="s">
        <v>29</v>
      </c>
    </row>
    <row r="32" spans="1:5" ht="12.75">
      <c r="A32" s="3"/>
      <c r="B32" s="3"/>
      <c r="D32" s="63"/>
      <c r="E32" t="s">
        <v>127</v>
      </c>
    </row>
    <row r="33" spans="1:7" ht="13.5">
      <c r="A33" s="4" t="s">
        <v>63</v>
      </c>
      <c r="D33" s="63"/>
      <c r="E33" s="3"/>
      <c r="F33" s="3"/>
      <c r="G33" s="3"/>
    </row>
    <row r="34" spans="1:7" ht="12.75">
      <c r="A34" s="10" t="s">
        <v>60</v>
      </c>
      <c r="B34" s="2">
        <f>B18-B31*B23</f>
        <v>16.487956690758327</v>
      </c>
      <c r="D34" s="63"/>
      <c r="E34" s="3" t="s">
        <v>30</v>
      </c>
      <c r="F34" s="3"/>
      <c r="G34" s="3"/>
    </row>
    <row r="35" spans="1:7" ht="12.75">
      <c r="A35" s="10" t="s">
        <v>61</v>
      </c>
      <c r="B35" s="2">
        <f>B18+B31*B23</f>
        <v>28.512043309241673</v>
      </c>
      <c r="D35" s="63"/>
      <c r="E35" s="3" t="s">
        <v>128</v>
      </c>
      <c r="F35" s="3"/>
      <c r="G35" s="3"/>
    </row>
    <row r="36" spans="4:7" ht="12.75">
      <c r="D36" s="63"/>
      <c r="E36" s="3" t="s">
        <v>130</v>
      </c>
      <c r="F36" s="3"/>
      <c r="G36" s="3"/>
    </row>
    <row r="37" spans="1:7" ht="12.75">
      <c r="A37" s="1" t="s">
        <v>62</v>
      </c>
      <c r="D37" s="63"/>
      <c r="E37" s="3"/>
      <c r="F37" s="3"/>
      <c r="G37" s="3"/>
    </row>
    <row r="38" spans="1:7" ht="13.5">
      <c r="A38" s="10" t="s">
        <v>64</v>
      </c>
      <c r="B38" s="2">
        <f>B31*B23</f>
        <v>6.012043309241672</v>
      </c>
      <c r="D38" s="63"/>
      <c r="E38" s="3" t="s">
        <v>129</v>
      </c>
      <c r="F38" s="3"/>
      <c r="G38" s="3"/>
    </row>
    <row r="39" spans="2:7" ht="12.75">
      <c r="B39" s="2"/>
      <c r="D39" s="63"/>
      <c r="E39" s="16" t="s">
        <v>136</v>
      </c>
      <c r="F39" s="3" t="s">
        <v>131</v>
      </c>
      <c r="G39" s="3"/>
    </row>
    <row r="40" spans="1:7" ht="12.75">
      <c r="A40" s="7" t="s">
        <v>66</v>
      </c>
      <c r="D40" s="63"/>
      <c r="E40" s="16"/>
      <c r="F40" s="3"/>
      <c r="G40" s="3"/>
    </row>
    <row r="41" spans="1:7" ht="13.5">
      <c r="A41" s="13" t="s">
        <v>84</v>
      </c>
      <c r="D41" s="63"/>
      <c r="E41" s="16" t="s">
        <v>136</v>
      </c>
      <c r="F41" s="3" t="s">
        <v>31</v>
      </c>
      <c r="G41" s="3"/>
    </row>
    <row r="42" spans="1:7" ht="13.5">
      <c r="A42" s="4"/>
      <c r="D42" s="63"/>
      <c r="E42" s="16"/>
      <c r="F42" s="3" t="s">
        <v>32</v>
      </c>
      <c r="G42" s="3"/>
    </row>
    <row r="43" spans="1:7" ht="13.5">
      <c r="A43" s="9" t="s">
        <v>72</v>
      </c>
      <c r="B43">
        <v>40</v>
      </c>
      <c r="D43" s="63"/>
      <c r="E43" s="16"/>
      <c r="F43" s="3"/>
      <c r="G43" s="3"/>
    </row>
    <row r="44" spans="4:7" ht="12.75">
      <c r="D44" s="63"/>
      <c r="E44" s="16" t="s">
        <v>136</v>
      </c>
      <c r="F44" s="3" t="s">
        <v>33</v>
      </c>
      <c r="G44" s="3"/>
    </row>
    <row r="45" spans="1:7" ht="13.5">
      <c r="A45" s="4" t="s">
        <v>68</v>
      </c>
      <c r="B45" s="3"/>
      <c r="D45" s="63"/>
      <c r="E45" s="16"/>
      <c r="F45" s="3" t="s">
        <v>34</v>
      </c>
      <c r="G45" s="3"/>
    </row>
    <row r="46" spans="1:7" ht="12.75">
      <c r="A46" s="3"/>
      <c r="B46" s="4" t="s">
        <v>69</v>
      </c>
      <c r="D46" s="63"/>
      <c r="E46" s="16"/>
      <c r="F46" s="3" t="s">
        <v>35</v>
      </c>
      <c r="G46" s="3"/>
    </row>
    <row r="47" spans="4:7" ht="12.75">
      <c r="D47" s="63"/>
      <c r="E47" s="16"/>
      <c r="F47" s="3" t="s">
        <v>36</v>
      </c>
      <c r="G47" s="3"/>
    </row>
    <row r="48" spans="1:7" ht="13.5">
      <c r="A48" s="1" t="s">
        <v>70</v>
      </c>
      <c r="D48" s="63"/>
      <c r="E48" s="16"/>
      <c r="F48" s="3" t="s">
        <v>37</v>
      </c>
      <c r="G48" s="3"/>
    </row>
    <row r="49" spans="1:5" ht="12.75">
      <c r="A49" s="11" t="s">
        <v>71</v>
      </c>
      <c r="B49" s="5">
        <f>(B18-B43)/B23</f>
        <v>-6.8830001167902655</v>
      </c>
      <c r="D49" s="63"/>
      <c r="E49" s="12"/>
    </row>
    <row r="50" spans="4:6" ht="12.75">
      <c r="D50" s="63"/>
      <c r="E50" s="16" t="s">
        <v>136</v>
      </c>
      <c r="F50" s="3" t="s">
        <v>134</v>
      </c>
    </row>
    <row r="51" spans="1:6" ht="13.5">
      <c r="A51" s="4" t="s">
        <v>75</v>
      </c>
      <c r="D51" s="63"/>
      <c r="E51" s="3"/>
      <c r="F51" s="3" t="s">
        <v>135</v>
      </c>
    </row>
    <row r="52" ht="12.75">
      <c r="D52" s="63"/>
    </row>
    <row r="53" spans="1:7" ht="12.75">
      <c r="A53" s="10" t="s">
        <v>74</v>
      </c>
      <c r="B53" t="e">
        <f>TDIST(B49,7,2)</f>
        <v>#NUM!</v>
      </c>
      <c r="D53" s="63"/>
      <c r="E53" s="14" t="s">
        <v>85</v>
      </c>
      <c r="F53" s="3"/>
      <c r="G53" s="3"/>
    </row>
    <row r="54" spans="4:7" ht="12.75">
      <c r="D54" s="63"/>
      <c r="E54" s="3"/>
      <c r="F54" s="3"/>
      <c r="G54" s="3"/>
    </row>
    <row r="55" spans="1:7" ht="12.75">
      <c r="A55" s="1" t="s">
        <v>76</v>
      </c>
      <c r="B55" s="1"/>
      <c r="D55" s="63"/>
      <c r="E55" s="13" t="s">
        <v>45</v>
      </c>
      <c r="F55" s="3"/>
      <c r="G55" s="3"/>
    </row>
    <row r="56" spans="1:7" ht="12.75">
      <c r="A56" s="1" t="s">
        <v>125</v>
      </c>
      <c r="B56" s="1"/>
      <c r="D56" s="63"/>
      <c r="E56" s="3"/>
      <c r="F56" s="3"/>
      <c r="G56" s="3"/>
    </row>
    <row r="57" spans="4:7" ht="12.75">
      <c r="D57" s="63"/>
      <c r="E57" s="3" t="s">
        <v>38</v>
      </c>
      <c r="F57" s="3"/>
      <c r="G57" s="3"/>
    </row>
    <row r="58" spans="1:7" ht="12.75">
      <c r="A58" s="1" t="s">
        <v>126</v>
      </c>
      <c r="D58" s="63"/>
      <c r="E58" s="3" t="s">
        <v>43</v>
      </c>
      <c r="F58" s="3"/>
      <c r="G58" s="3"/>
    </row>
    <row r="59" spans="1:7" ht="12.75">
      <c r="A59" s="3"/>
      <c r="B59" s="3"/>
      <c r="C59" s="3"/>
      <c r="D59" s="63"/>
      <c r="E59" s="3" t="s">
        <v>44</v>
      </c>
      <c r="F59" s="3"/>
      <c r="G59" s="3"/>
    </row>
    <row r="60" spans="1:7" ht="12.75">
      <c r="A60" s="11" t="s">
        <v>77</v>
      </c>
      <c r="B60" s="16" t="s">
        <v>82</v>
      </c>
      <c r="C60" s="3"/>
      <c r="D60" s="63"/>
      <c r="E60" s="3"/>
      <c r="F60" s="3"/>
      <c r="G60" s="3"/>
    </row>
    <row r="61" spans="1:7" ht="12.75">
      <c r="A61" s="3">
        <v>0.05</v>
      </c>
      <c r="B61" s="17">
        <f>TINV(A61,7)</f>
        <v>2.3646225599804893</v>
      </c>
      <c r="C61" s="3"/>
      <c r="D61" s="63"/>
      <c r="E61" s="3" t="s">
        <v>132</v>
      </c>
      <c r="F61" s="3"/>
      <c r="G61" s="3"/>
    </row>
    <row r="62" spans="1:7" ht="12.75">
      <c r="A62" s="3">
        <v>0.01</v>
      </c>
      <c r="B62" s="17">
        <f>TINV(A62,7)</f>
        <v>3.4994809539057314</v>
      </c>
      <c r="C62" s="3"/>
      <c r="D62" s="63"/>
      <c r="E62" s="3" t="s">
        <v>133</v>
      </c>
      <c r="F62" s="3"/>
      <c r="G62" s="3"/>
    </row>
    <row r="63" spans="1:7" ht="12.75">
      <c r="A63" s="3">
        <v>0.001</v>
      </c>
      <c r="B63" s="17">
        <f>TINV(A63,7)</f>
        <v>5.408073775470257</v>
      </c>
      <c r="C63" s="3"/>
      <c r="D63" s="63"/>
      <c r="E63" s="3" t="s">
        <v>39</v>
      </c>
      <c r="F63" s="3"/>
      <c r="G63" s="3"/>
    </row>
    <row r="64" spans="1:4" ht="12.75">
      <c r="A64" s="18">
        <v>0.0005</v>
      </c>
      <c r="B64" s="19">
        <f>TINV(A64,7)</f>
        <v>6.081536412239075</v>
      </c>
      <c r="C64" s="3"/>
      <c r="D64" s="63"/>
    </row>
    <row r="65" spans="1:6" ht="13.5">
      <c r="A65" s="20">
        <v>0.0001</v>
      </c>
      <c r="B65" s="21">
        <f>TINV(A65,7)</f>
        <v>7.888302206993103</v>
      </c>
      <c r="C65" s="3"/>
      <c r="D65" s="63"/>
      <c r="E65" s="26" t="s">
        <v>72</v>
      </c>
      <c r="F65" s="10" t="s">
        <v>40</v>
      </c>
    </row>
    <row r="66" spans="1:6" ht="12.75">
      <c r="A66" s="3"/>
      <c r="B66" s="3"/>
      <c r="C66" s="3"/>
      <c r="D66" s="63"/>
      <c r="E66" s="3">
        <v>40</v>
      </c>
      <c r="F66" s="3">
        <v>26</v>
      </c>
    </row>
    <row r="67" spans="1:6" ht="12.75">
      <c r="A67" s="3" t="s">
        <v>78</v>
      </c>
      <c r="B67" s="3"/>
      <c r="C67" s="3"/>
      <c r="D67" s="63"/>
      <c r="E67" s="3">
        <v>40</v>
      </c>
      <c r="F67" s="3">
        <v>31</v>
      </c>
    </row>
    <row r="68" spans="1:6" ht="12.75">
      <c r="A68" s="3"/>
      <c r="B68" s="3"/>
      <c r="C68" s="3"/>
      <c r="D68" s="63"/>
      <c r="E68" s="3">
        <v>40</v>
      </c>
      <c r="F68" s="3">
        <v>23</v>
      </c>
    </row>
    <row r="69" spans="1:6" ht="12.75">
      <c r="A69" s="3" t="s">
        <v>79</v>
      </c>
      <c r="B69" s="3"/>
      <c r="C69" s="3"/>
      <c r="D69" s="63"/>
      <c r="E69" s="3">
        <v>40</v>
      </c>
      <c r="F69" s="3">
        <v>22</v>
      </c>
    </row>
    <row r="70" spans="1:6" ht="12.75">
      <c r="A70" s="3"/>
      <c r="B70" s="3"/>
      <c r="C70" s="3"/>
      <c r="D70" s="63"/>
      <c r="E70" s="3">
        <v>40</v>
      </c>
      <c r="F70" s="3">
        <v>11</v>
      </c>
    </row>
    <row r="71" spans="1:6" ht="12.75">
      <c r="A71" s="3" t="s">
        <v>80</v>
      </c>
      <c r="B71" s="3"/>
      <c r="C71" s="3"/>
      <c r="D71" s="63"/>
      <c r="E71" s="3">
        <v>40</v>
      </c>
      <c r="F71" s="3">
        <v>22</v>
      </c>
    </row>
    <row r="72" spans="1:6" ht="12.75">
      <c r="A72" s="3" t="s">
        <v>81</v>
      </c>
      <c r="B72" s="3"/>
      <c r="C72" s="3"/>
      <c r="D72" s="63"/>
      <c r="E72" s="3">
        <v>40</v>
      </c>
      <c r="F72" s="3">
        <v>14</v>
      </c>
    </row>
    <row r="73" spans="1:6" ht="12.75">
      <c r="A73" s="3"/>
      <c r="B73" s="3"/>
      <c r="C73" s="3"/>
      <c r="D73" s="63"/>
      <c r="E73" s="3">
        <v>40</v>
      </c>
      <c r="F73" s="3">
        <v>31</v>
      </c>
    </row>
    <row r="74" spans="1:4" ht="12.75">
      <c r="A74" s="14"/>
      <c r="B74" s="3"/>
      <c r="C74" s="3"/>
      <c r="D74" s="63"/>
    </row>
    <row r="75" spans="4:6" ht="12.75">
      <c r="D75" s="63"/>
      <c r="E75" s="10" t="s">
        <v>73</v>
      </c>
      <c r="F75" s="25">
        <f>TTEST(F66:F73,E66:E73,2,1)</f>
        <v>0.00023489320846139763</v>
      </c>
    </row>
    <row r="76" spans="1:4" ht="12.75">
      <c r="A76" s="13"/>
      <c r="D76" s="63"/>
    </row>
    <row r="77" spans="1:5" ht="12.75">
      <c r="A77" s="13"/>
      <c r="D77" s="63"/>
      <c r="E77" t="s">
        <v>41</v>
      </c>
    </row>
    <row r="78" spans="4:5" ht="12.75">
      <c r="D78" s="63"/>
      <c r="E78" t="s">
        <v>42</v>
      </c>
    </row>
    <row r="79" ht="12.75">
      <c r="D79" s="63"/>
    </row>
    <row r="80" spans="4:5" ht="12.75">
      <c r="D80" s="63"/>
      <c r="E80" s="3" t="s">
        <v>46</v>
      </c>
    </row>
    <row r="81" ht="12.75">
      <c r="D81" s="63"/>
    </row>
    <row r="82" spans="1:8" ht="13.5" thickBot="1">
      <c r="A82" s="29"/>
      <c r="B82" s="30"/>
      <c r="C82" s="30"/>
      <c r="D82" s="30"/>
      <c r="E82" s="30"/>
      <c r="F82" s="30"/>
      <c r="G82" s="30"/>
      <c r="H82" s="30"/>
    </row>
    <row r="83" ht="12.75">
      <c r="A83" s="22"/>
    </row>
    <row r="84" spans="1:6" ht="12.75">
      <c r="A84" s="23" t="s">
        <v>150</v>
      </c>
      <c r="B84" s="3"/>
      <c r="C84" s="3"/>
      <c r="D84" s="3"/>
      <c r="E84" s="3"/>
      <c r="F84" s="3"/>
    </row>
    <row r="85" spans="1:6" ht="12.75">
      <c r="A85" s="23" t="s">
        <v>137</v>
      </c>
      <c r="B85" s="3"/>
      <c r="C85" s="3"/>
      <c r="D85" s="3"/>
      <c r="E85" s="3"/>
      <c r="F85" s="3"/>
    </row>
    <row r="86" spans="1:6" ht="12.75">
      <c r="A86" s="23"/>
      <c r="B86" s="3"/>
      <c r="C86" s="3"/>
      <c r="D86" s="3"/>
      <c r="E86" s="3"/>
      <c r="F86" s="3"/>
    </row>
    <row r="87" spans="1:5" ht="12.75">
      <c r="A87" s="11"/>
      <c r="B87" s="3"/>
      <c r="C87" s="3"/>
      <c r="D87" s="35"/>
      <c r="E87" t="s">
        <v>138</v>
      </c>
    </row>
    <row r="88" spans="1:4" ht="13.5" thickBot="1">
      <c r="A88" s="3"/>
      <c r="B88" s="3"/>
      <c r="C88" s="3"/>
      <c r="D88" s="35"/>
    </row>
    <row r="89" spans="1:7" ht="12.75">
      <c r="A89" s="3"/>
      <c r="B89" s="11" t="s">
        <v>72</v>
      </c>
      <c r="C89" s="11" t="s">
        <v>40</v>
      </c>
      <c r="D89" s="35"/>
      <c r="E89" s="33"/>
      <c r="F89" s="40" t="s">
        <v>40</v>
      </c>
      <c r="G89" s="40" t="s">
        <v>72</v>
      </c>
    </row>
    <row r="90" spans="1:7" ht="12.75">
      <c r="A90" s="3"/>
      <c r="B90" s="3">
        <v>40</v>
      </c>
      <c r="C90" s="3">
        <v>26</v>
      </c>
      <c r="D90" s="37"/>
      <c r="E90" s="31" t="s">
        <v>139</v>
      </c>
      <c r="F90" s="41">
        <v>22.5</v>
      </c>
      <c r="G90" s="41">
        <v>40</v>
      </c>
    </row>
    <row r="91" spans="1:7" ht="12.75">
      <c r="A91" s="3"/>
      <c r="B91" s="3">
        <v>40</v>
      </c>
      <c r="C91" s="3">
        <v>31</v>
      </c>
      <c r="D91" s="38"/>
      <c r="E91" s="31" t="s">
        <v>140</v>
      </c>
      <c r="F91" s="41">
        <v>51.714285714285715</v>
      </c>
      <c r="G91" s="41">
        <v>0</v>
      </c>
    </row>
    <row r="92" spans="1:7" ht="12.75">
      <c r="A92" s="3"/>
      <c r="B92" s="3">
        <v>40</v>
      </c>
      <c r="C92" s="3">
        <v>23</v>
      </c>
      <c r="D92" s="38"/>
      <c r="E92" s="31" t="s">
        <v>141</v>
      </c>
      <c r="F92" s="41">
        <v>8</v>
      </c>
      <c r="G92" s="41">
        <v>8</v>
      </c>
    </row>
    <row r="93" spans="1:7" ht="12.75">
      <c r="A93" s="3"/>
      <c r="B93" s="3">
        <v>40</v>
      </c>
      <c r="C93" s="3">
        <v>22</v>
      </c>
      <c r="D93" s="38"/>
      <c r="E93" s="31" t="s">
        <v>142</v>
      </c>
      <c r="F93" s="41" t="e">
        <v>#DIV/0!</v>
      </c>
      <c r="G93" s="41"/>
    </row>
    <row r="94" spans="1:7" ht="12.75">
      <c r="A94" s="3"/>
      <c r="B94" s="3">
        <v>40</v>
      </c>
      <c r="C94" s="3">
        <v>11</v>
      </c>
      <c r="D94" s="38"/>
      <c r="E94" s="31" t="s">
        <v>143</v>
      </c>
      <c r="F94" s="41">
        <v>0</v>
      </c>
      <c r="G94" s="41"/>
    </row>
    <row r="95" spans="1:7" ht="12.75">
      <c r="A95" s="3"/>
      <c r="B95" s="3">
        <v>40</v>
      </c>
      <c r="C95" s="3">
        <v>22</v>
      </c>
      <c r="D95" s="38"/>
      <c r="E95" s="31" t="s">
        <v>144</v>
      </c>
      <c r="F95" s="41">
        <v>7</v>
      </c>
      <c r="G95" s="41"/>
    </row>
    <row r="96" spans="1:7" ht="12.75">
      <c r="A96" s="3"/>
      <c r="B96" s="3">
        <v>40</v>
      </c>
      <c r="C96" s="3">
        <v>14</v>
      </c>
      <c r="D96" s="38"/>
      <c r="E96" s="31" t="s">
        <v>145</v>
      </c>
      <c r="F96" s="41">
        <v>-6.8830001167902655</v>
      </c>
      <c r="G96" s="41"/>
    </row>
    <row r="97" spans="1:7" ht="12.75">
      <c r="A97" s="3"/>
      <c r="B97" s="3">
        <v>40</v>
      </c>
      <c r="C97" s="3">
        <v>31</v>
      </c>
      <c r="D97" s="38"/>
      <c r="E97" s="31" t="s">
        <v>146</v>
      </c>
      <c r="F97" s="41">
        <v>0.00011744660423069858</v>
      </c>
      <c r="G97" s="41"/>
    </row>
    <row r="98" spans="1:7" ht="12.75">
      <c r="A98" s="3"/>
      <c r="B98" s="24"/>
      <c r="C98" s="38"/>
      <c r="D98" s="38"/>
      <c r="E98" s="31" t="s">
        <v>147</v>
      </c>
      <c r="F98" s="41">
        <v>1.8945775082102045</v>
      </c>
      <c r="G98" s="41"/>
    </row>
    <row r="99" spans="1:7" ht="12.75">
      <c r="A99" s="3"/>
      <c r="B99" s="3"/>
      <c r="C99" s="38"/>
      <c r="D99" s="38"/>
      <c r="E99" s="31" t="s">
        <v>148</v>
      </c>
      <c r="F99" s="41">
        <v>0.00023489320846139717</v>
      </c>
      <c r="G99" s="41"/>
    </row>
    <row r="100" spans="1:7" ht="13.5" thickBot="1">
      <c r="A100" s="3"/>
      <c r="B100" s="3"/>
      <c r="C100" s="38"/>
      <c r="D100" s="38"/>
      <c r="E100" s="32" t="s">
        <v>149</v>
      </c>
      <c r="F100" s="42">
        <v>2.3646225599804893</v>
      </c>
      <c r="G100" s="42"/>
    </row>
    <row r="101" spans="1:7" ht="12.75">
      <c r="A101" s="3"/>
      <c r="B101" s="3"/>
      <c r="C101" s="38"/>
      <c r="D101" s="38"/>
      <c r="E101" s="31"/>
      <c r="F101" s="41"/>
      <c r="G101" s="41"/>
    </row>
    <row r="102" spans="1:7" ht="12.75">
      <c r="A102" s="3"/>
      <c r="B102" s="3"/>
      <c r="C102" s="38"/>
      <c r="D102" s="38" t="s">
        <v>151</v>
      </c>
      <c r="E102" s="50" t="s">
        <v>123</v>
      </c>
      <c r="F102" s="41"/>
      <c r="G102" s="41"/>
    </row>
    <row r="103" spans="1:7" ht="12.75">
      <c r="A103" s="3"/>
      <c r="B103" s="3"/>
      <c r="C103" s="38"/>
      <c r="D103" s="38"/>
      <c r="E103" s="31"/>
      <c r="F103" s="41"/>
      <c r="G103" s="41"/>
    </row>
    <row r="104" spans="1:7" ht="12.75">
      <c r="A104" s="3"/>
      <c r="B104" s="3"/>
      <c r="C104" s="38"/>
      <c r="D104" s="38"/>
      <c r="E104" s="44" t="s">
        <v>152</v>
      </c>
      <c r="F104" s="45">
        <f>F90</f>
        <v>22.5</v>
      </c>
      <c r="G104" s="41" t="s">
        <v>0</v>
      </c>
    </row>
    <row r="105" spans="1:7" ht="12.75">
      <c r="A105" s="3"/>
      <c r="B105" s="3"/>
      <c r="C105" s="38"/>
      <c r="D105" s="38"/>
      <c r="E105" s="44" t="s">
        <v>56</v>
      </c>
      <c r="F105" s="45">
        <f>F100</f>
        <v>2.3646225599804893</v>
      </c>
      <c r="G105" s="41" t="s">
        <v>0</v>
      </c>
    </row>
    <row r="106" spans="1:7" ht="12.75">
      <c r="A106" s="3"/>
      <c r="B106" s="3"/>
      <c r="C106" s="38"/>
      <c r="D106" s="38"/>
      <c r="E106" s="10" t="s">
        <v>55</v>
      </c>
      <c r="F106" s="46">
        <f>(F90-G90)/F96</f>
        <v>2.5424959615082408</v>
      </c>
      <c r="G106" s="34" t="s">
        <v>1</v>
      </c>
    </row>
    <row r="107" spans="1:8" ht="13.5" thickBot="1">
      <c r="A107" s="29"/>
      <c r="B107" s="30"/>
      <c r="C107" s="30"/>
      <c r="D107" s="30"/>
      <c r="E107" s="30"/>
      <c r="F107" s="30"/>
      <c r="G107" s="30"/>
      <c r="H107" s="30"/>
    </row>
    <row r="108" spans="1:8" ht="12.75">
      <c r="A108" s="43"/>
      <c r="B108" s="34"/>
      <c r="C108" s="34"/>
      <c r="D108" s="34"/>
      <c r="E108" s="34"/>
      <c r="F108" s="34"/>
      <c r="G108" s="34"/>
      <c r="H108" s="34"/>
    </row>
    <row r="109" spans="1:9" ht="22.5" customHeight="1">
      <c r="A109" s="61" t="s">
        <v>102</v>
      </c>
      <c r="B109" s="62"/>
      <c r="C109" s="62"/>
      <c r="D109" s="62"/>
      <c r="E109" s="62"/>
      <c r="F109" s="62"/>
      <c r="G109" s="3"/>
      <c r="H109" s="3"/>
      <c r="I109" s="3"/>
    </row>
    <row r="110" spans="1:9" ht="12.75">
      <c r="A110" s="23" t="s">
        <v>137</v>
      </c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12" ht="12.75">
      <c r="A112" s="23" t="s">
        <v>2</v>
      </c>
      <c r="B112" s="23" t="s">
        <v>118</v>
      </c>
      <c r="C112" s="49" t="s">
        <v>103</v>
      </c>
      <c r="D112" s="35"/>
      <c r="E112" s="35"/>
      <c r="F112" s="35"/>
      <c r="G112" s="35"/>
      <c r="H112" s="35"/>
      <c r="I112" s="35"/>
      <c r="J112" s="34"/>
      <c r="K112" s="34"/>
      <c r="L112" s="34"/>
    </row>
    <row r="113" spans="1:12" ht="12.75">
      <c r="A113" s="23">
        <v>1</v>
      </c>
      <c r="B113" s="23">
        <v>26</v>
      </c>
      <c r="C113" s="49" t="s">
        <v>104</v>
      </c>
      <c r="D113" s="35"/>
      <c r="E113" s="35"/>
      <c r="F113" s="35"/>
      <c r="G113" s="35"/>
      <c r="H113" s="35"/>
      <c r="I113" s="35"/>
      <c r="J113" s="34"/>
      <c r="K113" s="34"/>
      <c r="L113" s="34"/>
    </row>
    <row r="114" spans="1:12" ht="12.75">
      <c r="A114" s="23">
        <v>1</v>
      </c>
      <c r="B114" s="23">
        <v>31</v>
      </c>
      <c r="C114" s="49"/>
      <c r="D114" s="35"/>
      <c r="E114" s="35"/>
      <c r="F114" s="35"/>
      <c r="G114" s="35"/>
      <c r="H114" s="35"/>
      <c r="I114" s="35"/>
      <c r="J114" s="34"/>
      <c r="K114" s="34"/>
      <c r="L114" s="34"/>
    </row>
    <row r="115" spans="1:12" ht="12.75">
      <c r="A115" s="23">
        <v>1</v>
      </c>
      <c r="B115" s="23">
        <v>23</v>
      </c>
      <c r="C115" s="35"/>
      <c r="D115" s="35"/>
      <c r="E115" s="35"/>
      <c r="F115" s="35"/>
      <c r="G115" s="35"/>
      <c r="H115" s="35"/>
      <c r="I115" s="35"/>
      <c r="J115" s="34"/>
      <c r="K115" s="34"/>
      <c r="L115" s="34"/>
    </row>
    <row r="116" spans="1:12" ht="13.5">
      <c r="A116" s="23">
        <v>1</v>
      </c>
      <c r="B116" s="23">
        <v>22</v>
      </c>
      <c r="C116" s="35" t="s">
        <v>119</v>
      </c>
      <c r="D116" s="47"/>
      <c r="E116" s="35"/>
      <c r="F116" s="35"/>
      <c r="G116" s="35"/>
      <c r="H116" s="35"/>
      <c r="I116" s="35"/>
      <c r="J116" s="34"/>
      <c r="K116" s="34"/>
      <c r="L116" s="34"/>
    </row>
    <row r="117" spans="1:12" ht="12.75">
      <c r="A117" s="23">
        <v>1</v>
      </c>
      <c r="B117" s="23">
        <v>11</v>
      </c>
      <c r="C117" s="38"/>
      <c r="D117" s="38"/>
      <c r="E117" s="35"/>
      <c r="F117" s="35"/>
      <c r="G117" s="35"/>
      <c r="H117" s="35"/>
      <c r="I117" s="35"/>
      <c r="J117" s="34"/>
      <c r="K117" s="34"/>
      <c r="L117" s="34"/>
    </row>
    <row r="118" spans="1:12" ht="13.5">
      <c r="A118" s="23">
        <v>1</v>
      </c>
      <c r="B118" s="23">
        <v>22</v>
      </c>
      <c r="C118" s="38"/>
      <c r="D118" s="38" t="s">
        <v>105</v>
      </c>
      <c r="E118" s="35"/>
      <c r="F118" s="35"/>
      <c r="G118" s="35"/>
      <c r="H118" s="35"/>
      <c r="I118" s="35"/>
      <c r="J118" s="34"/>
      <c r="K118" s="34"/>
      <c r="L118" s="34"/>
    </row>
    <row r="119" spans="1:12" ht="12.75">
      <c r="A119" s="23">
        <v>1</v>
      </c>
      <c r="B119" s="23">
        <v>14</v>
      </c>
      <c r="C119" s="38"/>
      <c r="D119" s="38"/>
      <c r="E119" s="35"/>
      <c r="F119" s="35"/>
      <c r="G119" s="35"/>
      <c r="H119" s="35"/>
      <c r="I119" s="35"/>
      <c r="J119" s="34"/>
      <c r="K119" s="34"/>
      <c r="L119" s="34"/>
    </row>
    <row r="120" spans="1:12" ht="12.75">
      <c r="A120" s="23">
        <v>1</v>
      </c>
      <c r="B120" s="23">
        <v>31</v>
      </c>
      <c r="C120" s="38" t="s">
        <v>117</v>
      </c>
      <c r="D120" s="38"/>
      <c r="E120" s="35"/>
      <c r="F120" s="35"/>
      <c r="G120" s="35"/>
      <c r="H120" s="35"/>
      <c r="I120" s="35"/>
      <c r="J120" s="34"/>
      <c r="K120" s="34"/>
      <c r="L120" s="34"/>
    </row>
    <row r="121" spans="1:12" ht="13.5">
      <c r="A121" s="3"/>
      <c r="B121" s="3"/>
      <c r="C121" s="38"/>
      <c r="D121" s="38" t="s">
        <v>106</v>
      </c>
      <c r="E121" s="35"/>
      <c r="F121" s="35"/>
      <c r="G121" s="35"/>
      <c r="H121" s="35"/>
      <c r="I121" s="35"/>
      <c r="J121" s="34"/>
      <c r="K121" s="34"/>
      <c r="L121" s="34"/>
    </row>
    <row r="122" spans="1:9" ht="12.75">
      <c r="A122" s="3"/>
      <c r="B122" s="3"/>
      <c r="C122" s="38"/>
      <c r="D122" s="38"/>
      <c r="E122" s="35"/>
      <c r="F122" s="35"/>
      <c r="G122" s="35"/>
      <c r="H122" s="35"/>
      <c r="I122" s="35"/>
    </row>
    <row r="123" spans="1:9" ht="13.5">
      <c r="A123" s="3" t="s">
        <v>3</v>
      </c>
      <c r="B123" s="3"/>
      <c r="C123" s="35" t="s">
        <v>120</v>
      </c>
      <c r="G123" s="35"/>
      <c r="H123" s="35"/>
      <c r="I123" s="35"/>
    </row>
    <row r="124" spans="1:9" ht="13.5" thickBot="1">
      <c r="A124" s="3"/>
      <c r="B124" s="3"/>
      <c r="C124" s="35"/>
      <c r="D124" s="35" t="s">
        <v>121</v>
      </c>
      <c r="G124" s="3"/>
      <c r="H124" s="3"/>
      <c r="I124" s="3"/>
    </row>
    <row r="125" spans="1:9" ht="12.75">
      <c r="A125" s="48" t="s">
        <v>4</v>
      </c>
      <c r="B125" s="48"/>
      <c r="C125" s="35"/>
      <c r="D125" s="35"/>
      <c r="E125" s="3"/>
      <c r="F125" s="3"/>
      <c r="G125" s="3"/>
      <c r="H125" s="3"/>
      <c r="I125" s="3"/>
    </row>
    <row r="126" spans="1:9" ht="27.75" customHeight="1">
      <c r="A126" s="52" t="s">
        <v>5</v>
      </c>
      <c r="B126" s="70">
        <v>0</v>
      </c>
      <c r="C126" s="3"/>
      <c r="D126" s="3" t="s">
        <v>107</v>
      </c>
      <c r="E126" s="35"/>
      <c r="F126" s="35"/>
      <c r="G126" s="3"/>
      <c r="H126" s="3"/>
      <c r="I126" s="3"/>
    </row>
    <row r="127" spans="1:9" ht="27.75" customHeight="1">
      <c r="A127" s="52" t="s">
        <v>6</v>
      </c>
      <c r="B127" s="70">
        <v>0</v>
      </c>
      <c r="C127" s="3"/>
      <c r="D127" s="3" t="s">
        <v>122</v>
      </c>
      <c r="E127" s="3"/>
      <c r="F127" s="3"/>
      <c r="G127" s="3"/>
      <c r="H127" s="3"/>
      <c r="I127" s="3"/>
    </row>
    <row r="128" spans="1:9" ht="27.75" customHeight="1">
      <c r="A128" s="52" t="s">
        <v>7</v>
      </c>
      <c r="B128" s="70">
        <v>-0.14285714285714285</v>
      </c>
      <c r="C128" s="3"/>
      <c r="D128" s="3"/>
      <c r="E128" s="3"/>
      <c r="F128" s="3"/>
      <c r="G128" s="3"/>
      <c r="H128" s="3"/>
      <c r="I128" s="3"/>
    </row>
    <row r="129" spans="1:9" ht="27.75" customHeight="1">
      <c r="A129" s="64" t="s">
        <v>8</v>
      </c>
      <c r="B129" s="71">
        <v>7.191264542087553</v>
      </c>
      <c r="C129" s="3"/>
      <c r="D129" s="3"/>
      <c r="E129" s="3"/>
      <c r="F129" s="3"/>
      <c r="G129" s="3"/>
      <c r="H129" s="3"/>
      <c r="I129" s="3"/>
    </row>
    <row r="130" spans="1:9" ht="27.75" customHeight="1" thickBot="1">
      <c r="A130" s="53" t="s">
        <v>141</v>
      </c>
      <c r="B130" s="72">
        <v>8</v>
      </c>
      <c r="C130" s="3"/>
      <c r="D130" s="3"/>
      <c r="E130" s="3"/>
      <c r="F130" s="3"/>
      <c r="G130" s="3"/>
      <c r="H130" s="3"/>
      <c r="I130" s="3"/>
    </row>
    <row r="131" spans="1:9" ht="12.7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3.5" thickBot="1">
      <c r="A132" s="3" t="s">
        <v>9</v>
      </c>
      <c r="B132" s="3"/>
      <c r="C132" s="3"/>
      <c r="D132" s="3"/>
      <c r="E132" s="3"/>
      <c r="F132" s="3"/>
      <c r="G132" s="3"/>
      <c r="H132" s="3"/>
      <c r="I132" s="3"/>
    </row>
    <row r="133" spans="1:9" ht="12.75">
      <c r="A133" s="36"/>
      <c r="B133" s="36" t="s">
        <v>144</v>
      </c>
      <c r="C133" s="36" t="s">
        <v>14</v>
      </c>
      <c r="D133" s="36" t="s">
        <v>15</v>
      </c>
      <c r="E133" s="36" t="s">
        <v>16</v>
      </c>
      <c r="F133" s="36" t="s">
        <v>17</v>
      </c>
      <c r="G133" s="3"/>
      <c r="H133" s="3"/>
      <c r="I133" s="3"/>
    </row>
    <row r="134" spans="1:9" ht="12.75">
      <c r="A134" s="38" t="s">
        <v>10</v>
      </c>
      <c r="B134" s="38">
        <v>1</v>
      </c>
      <c r="C134" s="38">
        <v>0</v>
      </c>
      <c r="D134" s="38">
        <v>0</v>
      </c>
      <c r="E134" s="38">
        <v>0</v>
      </c>
      <c r="F134" s="38">
        <v>1</v>
      </c>
      <c r="G134" s="3"/>
      <c r="H134" s="3"/>
      <c r="I134" s="3"/>
    </row>
    <row r="135" spans="1:9" ht="12.75">
      <c r="A135" s="38" t="s">
        <v>11</v>
      </c>
      <c r="B135" s="38">
        <v>7</v>
      </c>
      <c r="C135" s="38">
        <v>362</v>
      </c>
      <c r="D135" s="38">
        <v>51.714285714285715</v>
      </c>
      <c r="E135" s="38"/>
      <c r="F135" s="38"/>
      <c r="G135" s="3"/>
      <c r="H135" s="3"/>
      <c r="I135" s="3"/>
    </row>
    <row r="136" spans="1:9" ht="13.5" thickBot="1">
      <c r="A136" s="39" t="s">
        <v>12</v>
      </c>
      <c r="B136" s="39">
        <v>8</v>
      </c>
      <c r="C136" s="39">
        <v>362</v>
      </c>
      <c r="D136" s="39"/>
      <c r="E136" s="39"/>
      <c r="F136" s="39"/>
      <c r="G136" s="3"/>
      <c r="H136" s="3"/>
      <c r="I136" s="3"/>
    </row>
    <row r="137" spans="1:9" ht="13.5" thickBot="1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33">
      <c r="A138" s="51"/>
      <c r="B138" s="60" t="s">
        <v>18</v>
      </c>
      <c r="C138" s="60" t="s">
        <v>8</v>
      </c>
      <c r="D138" s="51" t="s">
        <v>145</v>
      </c>
      <c r="E138" s="51" t="s">
        <v>73</v>
      </c>
      <c r="F138" s="51" t="s">
        <v>19</v>
      </c>
      <c r="G138" s="51" t="s">
        <v>20</v>
      </c>
      <c r="H138" s="51" t="s">
        <v>21</v>
      </c>
      <c r="I138" s="51" t="s">
        <v>22</v>
      </c>
    </row>
    <row r="139" spans="1:9" ht="12.75">
      <c r="A139" s="52" t="s">
        <v>13</v>
      </c>
      <c r="B139" s="56">
        <v>0</v>
      </c>
      <c r="C139" s="54" t="e">
        <v>#N/A</v>
      </c>
      <c r="D139" s="54" t="e">
        <v>#N/A</v>
      </c>
      <c r="E139" s="54" t="e">
        <v>#N/A</v>
      </c>
      <c r="F139" s="54" t="e">
        <v>#N/A</v>
      </c>
      <c r="G139" s="54" t="e">
        <v>#N/A</v>
      </c>
      <c r="H139" s="54" t="e">
        <v>#N/A</v>
      </c>
      <c r="I139" s="54" t="e">
        <v>#N/A</v>
      </c>
    </row>
    <row r="140" spans="1:9" ht="13.5" thickBot="1">
      <c r="A140" s="53" t="s">
        <v>2</v>
      </c>
      <c r="B140" s="57">
        <v>22.5</v>
      </c>
      <c r="C140" s="57">
        <v>2.5424959615082408</v>
      </c>
      <c r="D140" s="55">
        <v>8.849571578730341</v>
      </c>
      <c r="E140" s="55">
        <v>4.7593319433510963E-05</v>
      </c>
      <c r="F140" s="57">
        <v>16.487956690758327</v>
      </c>
      <c r="G140" s="57">
        <v>28.512043309241673</v>
      </c>
      <c r="H140" s="55">
        <v>16.487956690758327</v>
      </c>
      <c r="I140" s="55">
        <v>28.512043309241673</v>
      </c>
    </row>
    <row r="141" spans="1:9" ht="12.7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3.5">
      <c r="A142" s="3"/>
      <c r="B142" s="3" t="s">
        <v>96</v>
      </c>
      <c r="C142" s="3"/>
      <c r="D142" s="3"/>
      <c r="E142" s="3"/>
      <c r="F142" s="3"/>
      <c r="G142" s="3"/>
      <c r="H142" s="3"/>
      <c r="I142" s="3"/>
    </row>
    <row r="143" spans="1:9" ht="12.7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2.75">
      <c r="A144" s="3"/>
      <c r="B144" s="3" t="s">
        <v>97</v>
      </c>
      <c r="C144" s="3"/>
      <c r="D144" s="3"/>
      <c r="E144" s="3"/>
      <c r="F144" s="3"/>
      <c r="G144" s="3"/>
      <c r="H144" s="3"/>
      <c r="I144" s="3"/>
    </row>
    <row r="145" spans="1:9" ht="12.7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3.5">
      <c r="A146" s="4" t="s">
        <v>95</v>
      </c>
      <c r="B146" s="3"/>
      <c r="C146" s="3"/>
      <c r="D146" s="3"/>
      <c r="E146" s="3"/>
      <c r="F146" s="3"/>
      <c r="G146" s="3"/>
      <c r="H146" s="3"/>
      <c r="I146" s="3"/>
    </row>
    <row r="147" spans="1:9" ht="12.75">
      <c r="A147" s="4"/>
      <c r="B147" s="3"/>
      <c r="C147" s="3"/>
      <c r="D147" s="3"/>
      <c r="E147" s="3"/>
      <c r="F147" s="3"/>
      <c r="G147" s="3"/>
      <c r="H147" s="3"/>
      <c r="I147" s="3"/>
    </row>
    <row r="148" spans="1:9" ht="13.5">
      <c r="A148" s="4"/>
      <c r="B148" s="3" t="s">
        <v>100</v>
      </c>
      <c r="C148" s="3"/>
      <c r="D148" s="3"/>
      <c r="E148" s="3"/>
      <c r="F148" s="3"/>
      <c r="G148" s="3"/>
      <c r="H148" s="3"/>
      <c r="I148" s="3"/>
    </row>
    <row r="149" spans="1:9" ht="12.75">
      <c r="A149" s="3"/>
      <c r="B149" s="3"/>
      <c r="C149" s="3"/>
      <c r="D149" s="3"/>
      <c r="E149" s="3"/>
      <c r="F149" s="3"/>
      <c r="G149" s="3"/>
      <c r="H149" s="3"/>
      <c r="I149" s="3"/>
    </row>
    <row r="150" spans="1:2" ht="12.75">
      <c r="A150" s="3"/>
      <c r="B150" s="3" t="s">
        <v>98</v>
      </c>
    </row>
    <row r="151" spans="1:2" ht="12.75">
      <c r="A151" s="3"/>
      <c r="B151" s="3" t="s">
        <v>101</v>
      </c>
    </row>
    <row r="152" spans="1:12" ht="12.75">
      <c r="A152" s="35"/>
      <c r="B152" s="35" t="s">
        <v>99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ht="12.75">
      <c r="A153" s="34"/>
      <c r="B153" s="35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ht="15" thickBot="1">
      <c r="A154" s="58"/>
      <c r="B154" s="73" t="s">
        <v>89</v>
      </c>
      <c r="C154" s="74"/>
      <c r="D154" s="74"/>
      <c r="E154" s="74"/>
      <c r="F154" s="66"/>
      <c r="G154" s="66"/>
      <c r="H154" s="34"/>
      <c r="I154" s="34"/>
      <c r="J154" s="34"/>
      <c r="K154" s="34"/>
      <c r="L154" s="34"/>
    </row>
    <row r="155" spans="1:12" ht="12.75">
      <c r="A155" s="58"/>
      <c r="B155" s="65"/>
      <c r="C155" s="66"/>
      <c r="D155" s="66"/>
      <c r="E155" s="66"/>
      <c r="F155" s="66"/>
      <c r="G155" s="66"/>
      <c r="H155" s="34"/>
      <c r="I155" s="34"/>
      <c r="J155" s="34"/>
      <c r="K155" s="34"/>
      <c r="L155" s="34"/>
    </row>
    <row r="156" spans="1:12" ht="12.75">
      <c r="A156" s="58"/>
      <c r="B156" s="65" t="s">
        <v>90</v>
      </c>
      <c r="C156" s="67"/>
      <c r="D156" s="67"/>
      <c r="E156" s="66"/>
      <c r="F156" s="66"/>
      <c r="G156" s="66"/>
      <c r="H156" s="34"/>
      <c r="I156" s="34"/>
      <c r="J156" s="34"/>
      <c r="K156" s="34"/>
      <c r="L156" s="34"/>
    </row>
    <row r="157" spans="1:12" ht="12.75">
      <c r="A157" s="58"/>
      <c r="B157" s="65" t="s">
        <v>108</v>
      </c>
      <c r="C157" s="68"/>
      <c r="D157" s="68"/>
      <c r="E157" s="66"/>
      <c r="F157" s="66"/>
      <c r="G157" s="66"/>
      <c r="H157" s="34"/>
      <c r="I157" s="34"/>
      <c r="J157" s="34"/>
      <c r="K157" s="34"/>
      <c r="L157" s="34"/>
    </row>
    <row r="158" spans="1:12" ht="12.75">
      <c r="A158" s="58"/>
      <c r="B158" s="65" t="s">
        <v>91</v>
      </c>
      <c r="C158" s="68"/>
      <c r="D158" s="68"/>
      <c r="E158" s="66"/>
      <c r="F158" s="66"/>
      <c r="G158" s="66"/>
      <c r="H158" s="34"/>
      <c r="I158" s="34"/>
      <c r="J158" s="34"/>
      <c r="K158" s="34"/>
      <c r="L158" s="34"/>
    </row>
    <row r="159" spans="1:12" ht="12.75">
      <c r="A159" s="58"/>
      <c r="B159" s="65"/>
      <c r="C159" s="68"/>
      <c r="D159" s="68"/>
      <c r="E159" s="66"/>
      <c r="F159" s="66"/>
      <c r="G159" s="66"/>
      <c r="H159" s="34"/>
      <c r="I159" s="34"/>
      <c r="J159" s="34"/>
      <c r="K159" s="34"/>
      <c r="L159" s="34"/>
    </row>
    <row r="160" spans="1:12" ht="12.75">
      <c r="A160" s="58"/>
      <c r="B160" s="65" t="s">
        <v>92</v>
      </c>
      <c r="C160" s="68"/>
      <c r="D160" s="68"/>
      <c r="E160" s="66"/>
      <c r="F160" s="66"/>
      <c r="G160" s="66"/>
      <c r="H160" s="34"/>
      <c r="I160" s="34"/>
      <c r="J160" s="34"/>
      <c r="K160" s="34"/>
      <c r="L160" s="34"/>
    </row>
    <row r="161" spans="1:12" ht="12.75">
      <c r="A161" s="58"/>
      <c r="B161" s="65" t="s">
        <v>93</v>
      </c>
      <c r="C161" s="68"/>
      <c r="D161" s="68"/>
      <c r="E161" s="66"/>
      <c r="F161" s="66"/>
      <c r="G161" s="66"/>
      <c r="H161" s="34"/>
      <c r="I161" s="34"/>
      <c r="J161" s="34"/>
      <c r="K161" s="34"/>
      <c r="L161" s="34"/>
    </row>
    <row r="162" spans="1:12" ht="12.75">
      <c r="A162" s="58"/>
      <c r="B162" s="58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ht="12.75">
      <c r="A163" s="34"/>
      <c r="B163" s="66" t="s">
        <v>87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ht="12.75">
      <c r="A164" s="34"/>
      <c r="B164" s="34"/>
      <c r="C164" s="59"/>
      <c r="D164" s="59"/>
      <c r="E164" s="59"/>
      <c r="F164" s="59"/>
      <c r="G164" s="59"/>
      <c r="H164" s="59"/>
      <c r="I164" s="34"/>
      <c r="J164" s="34"/>
      <c r="K164" s="34"/>
      <c r="L164" s="34"/>
    </row>
    <row r="165" spans="1:12" ht="12.75">
      <c r="A165" s="34"/>
      <c r="B165" s="69" t="s">
        <v>88</v>
      </c>
      <c r="C165" s="31"/>
      <c r="D165" s="31"/>
      <c r="E165" s="31"/>
      <c r="F165" s="31"/>
      <c r="G165" s="31"/>
      <c r="H165" s="31"/>
      <c r="I165" s="34"/>
      <c r="J165" s="34"/>
      <c r="K165" s="34"/>
      <c r="L165" s="34"/>
    </row>
    <row r="166" spans="1:12" ht="12.75">
      <c r="A166" s="34"/>
      <c r="B166" s="34"/>
      <c r="C166" s="31"/>
      <c r="D166" s="31"/>
      <c r="E166" s="31"/>
      <c r="F166" s="31"/>
      <c r="G166" s="31"/>
      <c r="H166" s="31"/>
      <c r="I166" s="34"/>
      <c r="J166" s="34"/>
      <c r="K166" s="34"/>
      <c r="L166" s="34"/>
    </row>
    <row r="167" spans="1:12" ht="12.75">
      <c r="A167" s="34"/>
      <c r="B167" s="34"/>
      <c r="C167" s="31"/>
      <c r="D167" s="31"/>
      <c r="E167" s="31"/>
      <c r="F167" s="31"/>
      <c r="G167" s="31"/>
      <c r="H167" s="31"/>
      <c r="I167" s="34"/>
      <c r="J167" s="34"/>
      <c r="K167" s="34"/>
      <c r="L167" s="34"/>
    </row>
    <row r="168" spans="1:12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12.75">
      <c r="A169" s="34"/>
      <c r="B169" s="34"/>
      <c r="C169" s="59"/>
      <c r="D169" s="59"/>
      <c r="E169" s="59"/>
      <c r="F169" s="59"/>
      <c r="G169" s="59"/>
      <c r="H169" s="59"/>
      <c r="I169" s="59"/>
      <c r="J169" s="59"/>
      <c r="K169" s="59"/>
      <c r="L169" s="34"/>
    </row>
    <row r="170" spans="1:12" ht="12.75">
      <c r="A170" s="34"/>
      <c r="B170" s="34"/>
      <c r="C170" s="31"/>
      <c r="D170" s="31"/>
      <c r="E170" s="31"/>
      <c r="F170" s="31"/>
      <c r="G170" s="31"/>
      <c r="H170" s="31"/>
      <c r="I170" s="31"/>
      <c r="J170" s="31"/>
      <c r="K170" s="31"/>
      <c r="L170" s="34"/>
    </row>
    <row r="171" spans="1:12" ht="12.75">
      <c r="A171" s="34"/>
      <c r="B171" s="34"/>
      <c r="C171" s="31"/>
      <c r="D171" s="31"/>
      <c r="E171" s="31"/>
      <c r="F171" s="31"/>
      <c r="G171" s="31"/>
      <c r="H171" s="31"/>
      <c r="I171" s="31"/>
      <c r="J171" s="31"/>
      <c r="K171" s="31"/>
      <c r="L171" s="34"/>
    </row>
    <row r="172" spans="1:12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</sheetData>
  <printOptions/>
  <pageMargins left="0.5" right="0.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McGill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 Hanley</dc:creator>
  <cp:keywords/>
  <dc:description/>
  <cp:lastModifiedBy>James A Hanley</cp:lastModifiedBy>
  <cp:lastPrinted>2001-10-07T19:23:10Z</cp:lastPrinted>
  <dcterms:created xsi:type="dcterms:W3CDTF">2001-10-07T15:57:28Z</dcterms:created>
  <cp:category/>
  <cp:version/>
  <cp:contentType/>
  <cp:contentStatus/>
</cp:coreProperties>
</file>